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5315" windowHeight="11310" activeTab="1"/>
  </bookViews>
  <sheets>
    <sheet name="Distr. Centro-Rol" sheetId="1" r:id="rId1"/>
    <sheet name="Distr. Centro-Categoría" sheetId="3" r:id="rId2"/>
  </sheets>
  <definedNames>
    <definedName name="_xlnm.Print_Area" localSheetId="1">'Distr. Centro-Categoría'!$A$4:$BM$41</definedName>
    <definedName name="_xlnm.Print_Area" localSheetId="0">'Distr. Centro-Rol'!$A$1:$L$40</definedName>
  </definedNames>
  <calcPr calcId="145621" calcMode="manual"/>
</workbook>
</file>

<file path=xl/calcChain.xml><?xml version="1.0" encoding="utf-8"?>
<calcChain xmlns="http://schemas.openxmlformats.org/spreadsheetml/2006/main">
  <c r="BM7" i="3" l="1"/>
  <c r="BM8" i="3"/>
  <c r="BM9" i="3"/>
  <c r="BM11" i="3"/>
  <c r="BM12" i="3"/>
  <c r="BM13" i="3"/>
  <c r="BM14" i="3"/>
  <c r="BM17" i="3"/>
  <c r="BM18" i="3"/>
  <c r="BM19" i="3"/>
  <c r="BM20" i="3"/>
  <c r="BM21" i="3"/>
  <c r="BM22" i="3"/>
  <c r="BM23" i="3"/>
  <c r="BM24" i="3"/>
  <c r="BM25" i="3"/>
  <c r="BM26" i="3"/>
  <c r="BM27" i="3"/>
  <c r="BM28" i="3"/>
  <c r="BM29" i="3"/>
  <c r="BM30" i="3"/>
  <c r="BM31" i="3"/>
  <c r="BM32" i="3"/>
  <c r="BM33" i="3"/>
  <c r="BM34" i="3"/>
  <c r="BM35" i="3"/>
  <c r="BM36" i="3"/>
  <c r="BM37" i="3"/>
  <c r="BM38" i="3"/>
  <c r="BM39" i="3"/>
  <c r="BM40" i="3"/>
  <c r="I5" i="1" l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6" i="1"/>
  <c r="L7" i="1"/>
  <c r="L8" i="1"/>
  <c r="L10" i="1"/>
  <c r="L11" i="1"/>
  <c r="L12" i="1"/>
  <c r="L13" i="1"/>
  <c r="L16" i="1"/>
  <c r="L17" i="1"/>
  <c r="L18" i="1"/>
  <c r="L19" i="1"/>
  <c r="L20" i="1"/>
  <c r="L21" i="1"/>
  <c r="R6" i="3"/>
  <c r="Y16" i="3"/>
  <c r="BM16" i="3" s="1"/>
  <c r="H15" i="1"/>
  <c r="L15" i="1" s="1"/>
  <c r="Q6" i="3"/>
  <c r="J5" i="1"/>
  <c r="V15" i="3"/>
  <c r="H14" i="1"/>
  <c r="K9" i="1"/>
  <c r="L9" i="1" s="1"/>
  <c r="K5" i="1"/>
  <c r="I10" i="3"/>
  <c r="BM10" i="3" s="1"/>
  <c r="T6" i="3"/>
  <c r="I14" i="1"/>
  <c r="AE15" i="3"/>
  <c r="AF15" i="3"/>
  <c r="AF41" i="3" s="1"/>
  <c r="BM6" i="3" l="1"/>
  <c r="BM15" i="3"/>
  <c r="L5" i="1"/>
  <c r="L14" i="1"/>
  <c r="L40" i="1" l="1"/>
</calcChain>
</file>

<file path=xl/sharedStrings.xml><?xml version="1.0" encoding="utf-8"?>
<sst xmlns="http://schemas.openxmlformats.org/spreadsheetml/2006/main" count="198" uniqueCount="135">
  <si>
    <t>Dirección II</t>
  </si>
  <si>
    <t>Dirección I</t>
  </si>
  <si>
    <t>Gestión III</t>
  </si>
  <si>
    <t xml:space="preserve">Gestión II </t>
  </si>
  <si>
    <t>Gestión I</t>
  </si>
  <si>
    <t>Técnico III</t>
  </si>
  <si>
    <t xml:space="preserve">Técnico II </t>
  </si>
  <si>
    <t>Técnico I</t>
  </si>
  <si>
    <t>Soporte</t>
  </si>
  <si>
    <t>Total general</t>
  </si>
  <si>
    <t>Centro de Trabajo</t>
  </si>
  <si>
    <t>MADRID</t>
  </si>
  <si>
    <t>ARROYO.MADRID</t>
  </si>
  <si>
    <t>ANABEL SEGURA</t>
  </si>
  <si>
    <t>ARANJUEZ</t>
  </si>
  <si>
    <t>AVDA.HISPANIDAD</t>
  </si>
  <si>
    <t>JULIANCAMARILLO</t>
  </si>
  <si>
    <t>KENIA</t>
  </si>
  <si>
    <t>PEONÍAS</t>
  </si>
  <si>
    <t>S.FDO. MAR EGEO</t>
  </si>
  <si>
    <t>SIERRA MORENA</t>
  </si>
  <si>
    <t>T.ARDOZ.Loeches</t>
  </si>
  <si>
    <t>TRIANGULO</t>
  </si>
  <si>
    <t>BARCELONA</t>
  </si>
  <si>
    <t>BCN.ROC BORONAT</t>
  </si>
  <si>
    <t>A CORUÑA</t>
  </si>
  <si>
    <t>A CORUÑA.Arteix</t>
  </si>
  <si>
    <t>FERROL.Pol.Gánd</t>
  </si>
  <si>
    <t>ALBACETE</t>
  </si>
  <si>
    <t>ALBACETE CAMP.</t>
  </si>
  <si>
    <t xml:space="preserve">CADIZ </t>
  </si>
  <si>
    <t>PTO.SANTAMARIA</t>
  </si>
  <si>
    <t>GUIPÚZCOA</t>
  </si>
  <si>
    <t>PORTUETXE</t>
  </si>
  <si>
    <t>LEÓN</t>
  </si>
  <si>
    <t>S. ROMAN BEMBIB</t>
  </si>
  <si>
    <t>SEVILLA</t>
  </si>
  <si>
    <t>SEVILLAAviación</t>
  </si>
  <si>
    <t>VALENCIA</t>
  </si>
  <si>
    <t>Cardl. Benlloch</t>
  </si>
  <si>
    <t>SAGUNTO</t>
  </si>
  <si>
    <t>VALLADOLID</t>
  </si>
  <si>
    <t>BOECILLO</t>
  </si>
  <si>
    <t>VIZCAYA</t>
  </si>
  <si>
    <t>BARAKALDO</t>
  </si>
  <si>
    <t>ERANDIO.R.AXPE</t>
  </si>
  <si>
    <t xml:space="preserve"> Provincia Centro de trabajo</t>
  </si>
  <si>
    <t>DISTRIBUCIÓN AFECTADOS CENTRO DE TRABAJO - ROL</t>
  </si>
  <si>
    <t>Consultoras</t>
  </si>
  <si>
    <t>Metal</t>
  </si>
  <si>
    <t>Ingeniería</t>
  </si>
  <si>
    <t>Artes Gráficas</t>
  </si>
  <si>
    <t>Diario El País</t>
  </si>
  <si>
    <t>Sogecable</t>
  </si>
  <si>
    <t>Analista</t>
  </si>
  <si>
    <t>Oficial de Primera Admtvo</t>
  </si>
  <si>
    <t>Oficial de Segunda Admtvo</t>
  </si>
  <si>
    <t>Operador de Ordenador</t>
  </si>
  <si>
    <t>Operador de Periféricos</t>
  </si>
  <si>
    <t>Programador Junior</t>
  </si>
  <si>
    <t>Programador Senior</t>
  </si>
  <si>
    <t>Telefonista</t>
  </si>
  <si>
    <t>Titulado Grado Medio y Asimilado</t>
  </si>
  <si>
    <t>Titulado Grado Superior y Asimil</t>
  </si>
  <si>
    <t>G1 Titulado N1</t>
  </si>
  <si>
    <t>G2 Tco. Estructura N2.2</t>
  </si>
  <si>
    <t>G2 Tco. Estructura N2.3</t>
  </si>
  <si>
    <t>G2 Titulado N2.1</t>
  </si>
  <si>
    <t>G3 Técnico N3.1</t>
  </si>
  <si>
    <t>G3 Técnico N3.2</t>
  </si>
  <si>
    <t>G4 Empl. Estructura N4.1</t>
  </si>
  <si>
    <t>G4 Empl. Estructura N4.2</t>
  </si>
  <si>
    <t>G5 Operario N5.1</t>
  </si>
  <si>
    <t>G5 Operario N5.2</t>
  </si>
  <si>
    <t>G5 Operario N5.3</t>
  </si>
  <si>
    <t>G7 Operario Auxiliar N7.1</t>
  </si>
  <si>
    <t>Grabador</t>
  </si>
  <si>
    <t>Jefe de 1ª</t>
  </si>
  <si>
    <t>Oficial 1ª Administrativo</t>
  </si>
  <si>
    <t>Programador M.A.</t>
  </si>
  <si>
    <t>Tecnico de diseño</t>
  </si>
  <si>
    <t>Técnico de Primera</t>
  </si>
  <si>
    <t>Tit. Superior / Ingeniero</t>
  </si>
  <si>
    <t>Titulado Medio y Jefe Superior</t>
  </si>
  <si>
    <t>Jefe Técnico</t>
  </si>
  <si>
    <t>Técnico Especialista</t>
  </si>
  <si>
    <t>Tectnico de Sistemas A</t>
  </si>
  <si>
    <t>Jefe Sección 1</t>
  </si>
  <si>
    <t>Técnico 10</t>
  </si>
  <si>
    <t>Técnico 5</t>
  </si>
  <si>
    <t>Técnico 6</t>
  </si>
  <si>
    <t>Técnico 7</t>
  </si>
  <si>
    <t>Técnico 8</t>
  </si>
  <si>
    <t>Técnico 9</t>
  </si>
  <si>
    <t>Titulado de Grado Medio</t>
  </si>
  <si>
    <t>Titulado de Grado Superior</t>
  </si>
  <si>
    <t>Grupo A   /   Nivel 2</t>
  </si>
  <si>
    <t>Grupo A   /   Nivel 3</t>
  </si>
  <si>
    <t>Grupo B   /   Nivel 1</t>
  </si>
  <si>
    <t>Grupo B   /   Nivel 2</t>
  </si>
  <si>
    <t>Grupo C   /   Nivel 1</t>
  </si>
  <si>
    <t>Analista de Sistemas D0</t>
  </si>
  <si>
    <t>Programadorde de Ordenador C0</t>
  </si>
  <si>
    <t>Contact
 Center</t>
  </si>
  <si>
    <t>Ofi y
 despa.
Madrid</t>
  </si>
  <si>
    <t>Unión
 Radio</t>
  </si>
  <si>
    <t>Total
 general</t>
  </si>
  <si>
    <t xml:space="preserve"> Provincia 
Centro de trabajo</t>
  </si>
  <si>
    <t>DISTRIBUCIÓN AFECTADOS CENTRO DE TRABAJO - CATEGORÍA</t>
  </si>
  <si>
    <t>Analista Programador</t>
  </si>
  <si>
    <t>Auxiliar Administrativo</t>
  </si>
  <si>
    <t>Ayudante Cocina</t>
  </si>
  <si>
    <t>Cocinero</t>
  </si>
  <si>
    <t>Jefe Superior</t>
  </si>
  <si>
    <t>Oficial de 1ª  Oficios Varios</t>
  </si>
  <si>
    <t>Jefe de Primera Administrativo</t>
  </si>
  <si>
    <t>Jefe de Segunda Administrativo</t>
  </si>
  <si>
    <t>Jefe de campo</t>
  </si>
  <si>
    <t>NAVARRA</t>
  </si>
  <si>
    <t>CORDOVILLA</t>
  </si>
  <si>
    <t>ERMITAPEA</t>
  </si>
  <si>
    <t>OPERARIO GRUPO 5</t>
  </si>
  <si>
    <t>Metal Navarra</t>
  </si>
  <si>
    <t>MURCIA</t>
  </si>
  <si>
    <t>FUENTE ALAMO</t>
  </si>
  <si>
    <t>LAS PALMAS</t>
  </si>
  <si>
    <t>LEÓN Y CASTILLO</t>
  </si>
  <si>
    <t>MALLORCA</t>
  </si>
  <si>
    <t>PIRITA</t>
  </si>
  <si>
    <t>TOLEDO</t>
  </si>
  <si>
    <t>PZ. DE GRECIA</t>
  </si>
  <si>
    <t>MALAGA</t>
  </si>
  <si>
    <t>SEVERO OCHOA</t>
  </si>
  <si>
    <t>TENERIFE</t>
  </si>
  <si>
    <t>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</si>
</sst>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0" fillId="0" borderId="0" xfId="0" applyNumberFormat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textRotation="90"/>
    </xf>
    <xf numFmtId="0" fontId="2" fillId="2" borderId="6" xfId="0" applyFont="1" applyFill="1" applyBorder="1" applyAlignment="1">
      <alignment textRotation="90"/>
    </xf>
    <xf numFmtId="0" fontId="2" fillId="0" borderId="7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2" borderId="5" xfId="0" applyFont="1" applyFill="1" applyBorder="1" applyAlignment="1">
      <alignment textRotation="90"/>
    </xf>
    <xf numFmtId="0" fontId="3" fillId="2" borderId="8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/>
    </xf>
    <xf numFmtId="0" fontId="3" fillId="2" borderId="16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textRotation="90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/>
    <xf numFmtId="0" fontId="0" fillId="0" borderId="0" xfId="0" applyNumberFormat="1" applyFill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3" fillId="0" borderId="15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45" sqref="F45"/>
    </sheetView>
  </sheetViews>
  <sheetFormatPr baseColWidth="10" defaultRowHeight="15" x14ac:dyDescent="0.25"/>
  <cols>
    <col min="1" max="1" width="37.140625" customWidth="1"/>
    <col min="2" max="2" width="19.7109375" customWidth="1"/>
    <col min="12" max="12" width="12.5703125" bestFit="1" customWidth="1"/>
  </cols>
  <sheetData>
    <row r="2" spans="1:12" x14ac:dyDescent="0.25">
      <c r="A2" s="4" t="s">
        <v>47</v>
      </c>
    </row>
    <row r="4" spans="1:12" x14ac:dyDescent="0.25">
      <c r="A4" s="2" t="s">
        <v>46</v>
      </c>
      <c r="B4" s="2" t="s">
        <v>10</v>
      </c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</row>
    <row r="5" spans="1:12" x14ac:dyDescent="0.25">
      <c r="A5" s="4" t="s">
        <v>11</v>
      </c>
      <c r="B5" t="s">
        <v>12</v>
      </c>
      <c r="C5" s="7">
        <v>4</v>
      </c>
      <c r="D5" s="7">
        <v>11</v>
      </c>
      <c r="E5" s="32">
        <v>14</v>
      </c>
      <c r="F5" s="32">
        <v>27</v>
      </c>
      <c r="G5" s="32">
        <v>31</v>
      </c>
      <c r="H5" s="32">
        <v>218</v>
      </c>
      <c r="I5" s="32">
        <f>571-I29-I22-I33-I32-I27</f>
        <v>565</v>
      </c>
      <c r="J5" s="32">
        <f>32-J33</f>
        <v>31</v>
      </c>
      <c r="K5" s="32">
        <f>19</f>
        <v>19</v>
      </c>
      <c r="L5" s="9">
        <f>SUM(C5:K5)</f>
        <v>920</v>
      </c>
    </row>
    <row r="6" spans="1:12" x14ac:dyDescent="0.25">
      <c r="A6" s="4"/>
      <c r="B6" t="s">
        <v>13</v>
      </c>
      <c r="C6" s="7"/>
      <c r="D6" s="7"/>
      <c r="E6" s="32">
        <v>5</v>
      </c>
      <c r="F6" s="32">
        <v>5</v>
      </c>
      <c r="G6" s="32">
        <v>9</v>
      </c>
      <c r="H6" s="32">
        <v>158</v>
      </c>
      <c r="I6" s="32">
        <v>160</v>
      </c>
      <c r="J6" s="32">
        <v>20</v>
      </c>
      <c r="K6" s="32">
        <v>16</v>
      </c>
      <c r="L6" s="9">
        <f t="shared" ref="L6:L39" si="0">SUM(C6:K6)</f>
        <v>373</v>
      </c>
    </row>
    <row r="7" spans="1:12" x14ac:dyDescent="0.25">
      <c r="A7" s="4"/>
      <c r="B7" t="s">
        <v>14</v>
      </c>
      <c r="C7" s="7"/>
      <c r="D7" s="7">
        <v>1</v>
      </c>
      <c r="E7" s="32">
        <v>4</v>
      </c>
      <c r="F7" s="32">
        <v>3</v>
      </c>
      <c r="G7" s="32">
        <v>6</v>
      </c>
      <c r="H7" s="32">
        <v>8</v>
      </c>
      <c r="I7" s="32">
        <v>13</v>
      </c>
      <c r="J7" s="32">
        <v>3</v>
      </c>
      <c r="K7" s="32">
        <v>1</v>
      </c>
      <c r="L7" s="9">
        <f t="shared" si="0"/>
        <v>39</v>
      </c>
    </row>
    <row r="8" spans="1:12" x14ac:dyDescent="0.25">
      <c r="A8" s="4"/>
      <c r="B8" t="s">
        <v>15</v>
      </c>
      <c r="C8" s="7"/>
      <c r="D8" s="7"/>
      <c r="E8" s="32"/>
      <c r="F8" s="32"/>
      <c r="G8" s="32"/>
      <c r="H8" s="32">
        <v>3</v>
      </c>
      <c r="I8" s="32">
        <v>6</v>
      </c>
      <c r="J8" s="32"/>
      <c r="K8" s="32"/>
      <c r="L8" s="9">
        <f t="shared" si="0"/>
        <v>9</v>
      </c>
    </row>
    <row r="9" spans="1:12" x14ac:dyDescent="0.25">
      <c r="A9" s="4"/>
      <c r="B9" t="s">
        <v>16</v>
      </c>
      <c r="C9" s="7">
        <v>1</v>
      </c>
      <c r="D9" s="7"/>
      <c r="E9" s="32"/>
      <c r="F9" s="32"/>
      <c r="G9" s="32">
        <v>2</v>
      </c>
      <c r="H9" s="32">
        <v>44</v>
      </c>
      <c r="I9" s="32">
        <v>46</v>
      </c>
      <c r="J9" s="32">
        <v>5</v>
      </c>
      <c r="K9" s="32">
        <f>2-K26</f>
        <v>1</v>
      </c>
      <c r="L9" s="9">
        <f t="shared" si="0"/>
        <v>99</v>
      </c>
    </row>
    <row r="10" spans="1:12" x14ac:dyDescent="0.25">
      <c r="A10" s="4"/>
      <c r="B10" t="s">
        <v>17</v>
      </c>
      <c r="C10" s="7"/>
      <c r="D10" s="7"/>
      <c r="E10" s="32"/>
      <c r="F10" s="32"/>
      <c r="G10" s="32">
        <v>1</v>
      </c>
      <c r="H10" s="32">
        <v>4</v>
      </c>
      <c r="I10" s="32">
        <v>3</v>
      </c>
      <c r="J10" s="32"/>
      <c r="K10" s="32"/>
      <c r="L10" s="9">
        <f t="shared" si="0"/>
        <v>8</v>
      </c>
    </row>
    <row r="11" spans="1:12" x14ac:dyDescent="0.25">
      <c r="A11" s="4"/>
      <c r="B11" t="s">
        <v>18</v>
      </c>
      <c r="C11" s="7"/>
      <c r="D11" s="7"/>
      <c r="E11" s="32"/>
      <c r="F11" s="32"/>
      <c r="G11" s="32"/>
      <c r="H11" s="32">
        <v>14</v>
      </c>
      <c r="I11" s="32">
        <v>17</v>
      </c>
      <c r="J11" s="32">
        <v>3</v>
      </c>
      <c r="K11" s="32"/>
      <c r="L11" s="9">
        <f t="shared" si="0"/>
        <v>34</v>
      </c>
    </row>
    <row r="12" spans="1:12" x14ac:dyDescent="0.25">
      <c r="A12" s="4"/>
      <c r="B12" t="s">
        <v>19</v>
      </c>
      <c r="C12" s="7"/>
      <c r="D12" s="7"/>
      <c r="E12" s="32">
        <v>6</v>
      </c>
      <c r="F12" s="32">
        <v>3</v>
      </c>
      <c r="G12" s="32">
        <v>3</v>
      </c>
      <c r="H12" s="32">
        <v>17</v>
      </c>
      <c r="I12" s="32">
        <v>17</v>
      </c>
      <c r="J12" s="32">
        <v>2</v>
      </c>
      <c r="K12" s="32">
        <v>4</v>
      </c>
      <c r="L12" s="9">
        <f t="shared" si="0"/>
        <v>52</v>
      </c>
    </row>
    <row r="13" spans="1:12" x14ac:dyDescent="0.25">
      <c r="A13" s="4"/>
      <c r="B13" t="s">
        <v>20</v>
      </c>
      <c r="C13" s="7"/>
      <c r="D13" s="7"/>
      <c r="E13" s="32"/>
      <c r="F13" s="32"/>
      <c r="G13" s="32"/>
      <c r="H13" s="32">
        <v>1</v>
      </c>
      <c r="I13" s="32"/>
      <c r="J13" s="32"/>
      <c r="K13" s="32"/>
      <c r="L13" s="9">
        <f t="shared" si="0"/>
        <v>1</v>
      </c>
    </row>
    <row r="14" spans="1:12" x14ac:dyDescent="0.25">
      <c r="A14" s="4"/>
      <c r="B14" t="s">
        <v>21</v>
      </c>
      <c r="C14" s="7">
        <v>2</v>
      </c>
      <c r="D14" s="7">
        <v>1</v>
      </c>
      <c r="E14" s="32">
        <v>2</v>
      </c>
      <c r="F14" s="32">
        <v>9</v>
      </c>
      <c r="G14" s="32">
        <v>7</v>
      </c>
      <c r="H14" s="32">
        <f>19-H37</f>
        <v>18</v>
      </c>
      <c r="I14" s="32">
        <f>20-I28-I30</f>
        <v>18</v>
      </c>
      <c r="J14" s="32">
        <v>8</v>
      </c>
      <c r="K14" s="32">
        <v>16</v>
      </c>
      <c r="L14" s="9">
        <f t="shared" si="0"/>
        <v>81</v>
      </c>
    </row>
    <row r="15" spans="1:12" x14ac:dyDescent="0.25">
      <c r="A15" s="5"/>
      <c r="B15" t="s">
        <v>22</v>
      </c>
      <c r="C15" s="7"/>
      <c r="D15" s="7"/>
      <c r="E15" s="32">
        <v>3</v>
      </c>
      <c r="F15" s="32"/>
      <c r="G15" s="32"/>
      <c r="H15" s="32">
        <f>7-H25</f>
        <v>6</v>
      </c>
      <c r="I15" s="32">
        <v>2</v>
      </c>
      <c r="J15" s="32">
        <v>1</v>
      </c>
      <c r="K15" s="32">
        <v>1</v>
      </c>
      <c r="L15" s="9">
        <f t="shared" si="0"/>
        <v>13</v>
      </c>
    </row>
    <row r="16" spans="1:12" x14ac:dyDescent="0.25">
      <c r="A16" s="5" t="s">
        <v>23</v>
      </c>
      <c r="B16" t="s">
        <v>24</v>
      </c>
      <c r="C16" s="7"/>
      <c r="D16" s="7"/>
      <c r="E16" s="32">
        <v>1</v>
      </c>
      <c r="F16" s="32">
        <v>3</v>
      </c>
      <c r="G16" s="32">
        <v>9</v>
      </c>
      <c r="H16" s="32">
        <v>42</v>
      </c>
      <c r="I16" s="32">
        <v>31</v>
      </c>
      <c r="J16" s="32">
        <v>8</v>
      </c>
      <c r="K16" s="32">
        <v>1</v>
      </c>
      <c r="L16" s="9">
        <f t="shared" si="0"/>
        <v>95</v>
      </c>
    </row>
    <row r="17" spans="1:12" x14ac:dyDescent="0.25">
      <c r="A17" s="4" t="s">
        <v>25</v>
      </c>
      <c r="B17" t="s">
        <v>26</v>
      </c>
      <c r="C17" s="7"/>
      <c r="D17" s="7"/>
      <c r="E17" s="32"/>
      <c r="F17" s="32"/>
      <c r="G17" s="32">
        <v>1</v>
      </c>
      <c r="H17" s="32">
        <v>2</v>
      </c>
      <c r="I17" s="32">
        <v>4</v>
      </c>
      <c r="J17" s="32"/>
      <c r="K17" s="32">
        <v>1</v>
      </c>
      <c r="L17" s="9">
        <f t="shared" si="0"/>
        <v>8</v>
      </c>
    </row>
    <row r="18" spans="1:12" x14ac:dyDescent="0.25">
      <c r="A18" s="5"/>
      <c r="B18" t="s">
        <v>27</v>
      </c>
      <c r="C18" s="7"/>
      <c r="D18" s="7"/>
      <c r="E18" s="32"/>
      <c r="F18" s="32"/>
      <c r="G18" s="32"/>
      <c r="H18" s="32">
        <v>1</v>
      </c>
      <c r="I18" s="32"/>
      <c r="J18" s="32"/>
      <c r="K18" s="32"/>
      <c r="L18" s="9">
        <f t="shared" si="0"/>
        <v>1</v>
      </c>
    </row>
    <row r="19" spans="1:12" x14ac:dyDescent="0.25">
      <c r="A19" s="5" t="s">
        <v>28</v>
      </c>
      <c r="B19" t="s">
        <v>29</v>
      </c>
      <c r="C19" s="7"/>
      <c r="D19" s="7"/>
      <c r="E19" s="32"/>
      <c r="F19" s="32"/>
      <c r="G19" s="32"/>
      <c r="H19" s="32"/>
      <c r="I19" s="32"/>
      <c r="J19" s="32"/>
      <c r="K19" s="32">
        <v>4</v>
      </c>
      <c r="L19" s="9">
        <f t="shared" si="0"/>
        <v>4</v>
      </c>
    </row>
    <row r="20" spans="1:12" x14ac:dyDescent="0.25">
      <c r="A20" s="5" t="s">
        <v>30</v>
      </c>
      <c r="B20" t="s">
        <v>31</v>
      </c>
      <c r="C20" s="7"/>
      <c r="D20" s="7"/>
      <c r="E20" s="32"/>
      <c r="F20" s="32"/>
      <c r="G20" s="32">
        <v>1</v>
      </c>
      <c r="H20" s="32">
        <v>2</v>
      </c>
      <c r="I20" s="32">
        <v>2</v>
      </c>
      <c r="J20" s="32"/>
      <c r="K20" s="32"/>
      <c r="L20" s="9">
        <f t="shared" si="0"/>
        <v>5</v>
      </c>
    </row>
    <row r="21" spans="1:12" x14ac:dyDescent="0.25">
      <c r="A21" s="5" t="s">
        <v>32</v>
      </c>
      <c r="B21" t="s">
        <v>33</v>
      </c>
      <c r="C21" s="7"/>
      <c r="D21" s="7"/>
      <c r="E21" s="32"/>
      <c r="F21" s="32"/>
      <c r="G21" s="32"/>
      <c r="H21" s="32">
        <v>2</v>
      </c>
      <c r="I21" s="32">
        <v>1</v>
      </c>
      <c r="J21" s="32"/>
      <c r="K21" s="32">
        <v>4</v>
      </c>
      <c r="L21" s="9">
        <f t="shared" si="0"/>
        <v>7</v>
      </c>
    </row>
    <row r="22" spans="1:12" x14ac:dyDescent="0.25">
      <c r="A22" s="29" t="s">
        <v>125</v>
      </c>
      <c r="B22" s="31" t="s">
        <v>126</v>
      </c>
      <c r="C22" s="7"/>
      <c r="D22" s="7"/>
      <c r="E22" s="32"/>
      <c r="F22" s="32"/>
      <c r="G22" s="32"/>
      <c r="H22" s="32"/>
      <c r="I22" s="32">
        <v>1</v>
      </c>
      <c r="J22" s="32"/>
      <c r="K22" s="32"/>
      <c r="L22" s="9">
        <f t="shared" si="0"/>
        <v>1</v>
      </c>
    </row>
    <row r="23" spans="1:12" x14ac:dyDescent="0.25">
      <c r="A23" s="4" t="s">
        <v>34</v>
      </c>
      <c r="B23" t="s">
        <v>34</v>
      </c>
      <c r="C23" s="7"/>
      <c r="D23" s="7"/>
      <c r="E23" s="32"/>
      <c r="F23" s="32"/>
      <c r="G23" s="32"/>
      <c r="H23" s="32">
        <v>3</v>
      </c>
      <c r="I23" s="32"/>
      <c r="J23" s="32">
        <v>1</v>
      </c>
      <c r="K23" s="32"/>
      <c r="L23" s="9">
        <f t="shared" si="0"/>
        <v>4</v>
      </c>
    </row>
    <row r="24" spans="1:12" x14ac:dyDescent="0.25">
      <c r="A24" s="5"/>
      <c r="B24" t="s">
        <v>35</v>
      </c>
      <c r="C24" s="7"/>
      <c r="D24" s="7"/>
      <c r="E24" s="32"/>
      <c r="F24" s="32"/>
      <c r="G24" s="32"/>
      <c r="H24" s="32"/>
      <c r="I24" s="32"/>
      <c r="J24" s="32">
        <v>1</v>
      </c>
      <c r="K24" s="32">
        <v>2</v>
      </c>
      <c r="L24" s="9">
        <f t="shared" si="0"/>
        <v>3</v>
      </c>
    </row>
    <row r="25" spans="1:12" x14ac:dyDescent="0.25">
      <c r="A25" s="29" t="s">
        <v>131</v>
      </c>
      <c r="B25" s="31" t="s">
        <v>132</v>
      </c>
      <c r="C25" s="7"/>
      <c r="D25" s="7"/>
      <c r="E25" s="32"/>
      <c r="F25" s="32"/>
      <c r="G25" s="32"/>
      <c r="H25" s="32">
        <v>1</v>
      </c>
      <c r="I25" s="32"/>
      <c r="J25" s="32"/>
      <c r="K25" s="32"/>
      <c r="L25" s="9">
        <f t="shared" si="0"/>
        <v>1</v>
      </c>
    </row>
    <row r="26" spans="1:12" x14ac:dyDescent="0.25">
      <c r="A26" s="29" t="s">
        <v>127</v>
      </c>
      <c r="B26" t="s">
        <v>127</v>
      </c>
      <c r="C26" s="7"/>
      <c r="D26" s="7"/>
      <c r="E26" s="32"/>
      <c r="F26" s="32"/>
      <c r="G26" s="32"/>
      <c r="H26" s="32"/>
      <c r="I26" s="32"/>
      <c r="J26" s="32"/>
      <c r="K26" s="32">
        <v>1</v>
      </c>
      <c r="L26" s="9">
        <f t="shared" si="0"/>
        <v>1</v>
      </c>
    </row>
    <row r="27" spans="1:12" x14ac:dyDescent="0.25">
      <c r="A27" s="29" t="s">
        <v>123</v>
      </c>
      <c r="B27" s="30" t="s">
        <v>124</v>
      </c>
      <c r="C27" s="7"/>
      <c r="D27" s="7"/>
      <c r="E27" s="32"/>
      <c r="F27" s="32"/>
      <c r="G27" s="32"/>
      <c r="H27" s="32"/>
      <c r="I27" s="32">
        <v>1</v>
      </c>
      <c r="J27" s="32"/>
      <c r="K27" s="32"/>
      <c r="L27" s="9">
        <f t="shared" si="0"/>
        <v>1</v>
      </c>
    </row>
    <row r="28" spans="1:12" x14ac:dyDescent="0.25">
      <c r="A28" s="5"/>
      <c r="B28" s="30" t="s">
        <v>123</v>
      </c>
      <c r="C28" s="7"/>
      <c r="D28" s="7"/>
      <c r="E28" s="32"/>
      <c r="F28" s="32"/>
      <c r="G28" s="32"/>
      <c r="H28" s="32"/>
      <c r="I28" s="32">
        <v>1</v>
      </c>
      <c r="J28" s="32"/>
      <c r="K28" s="32"/>
      <c r="L28" s="9">
        <f t="shared" si="0"/>
        <v>1</v>
      </c>
    </row>
    <row r="29" spans="1:12" x14ac:dyDescent="0.25">
      <c r="A29" s="5" t="s">
        <v>118</v>
      </c>
      <c r="B29" t="s">
        <v>119</v>
      </c>
      <c r="C29" s="7"/>
      <c r="D29" s="7"/>
      <c r="E29" s="32"/>
      <c r="F29" s="32"/>
      <c r="G29" s="32"/>
      <c r="H29" s="32"/>
      <c r="I29" s="32">
        <v>2</v>
      </c>
      <c r="J29" s="32"/>
      <c r="K29" s="32"/>
      <c r="L29" s="9">
        <f t="shared" si="0"/>
        <v>2</v>
      </c>
    </row>
    <row r="30" spans="1:12" x14ac:dyDescent="0.25">
      <c r="A30" s="5"/>
      <c r="B30" t="s">
        <v>120</v>
      </c>
      <c r="C30" s="7"/>
      <c r="D30" s="7"/>
      <c r="E30" s="32"/>
      <c r="F30" s="32"/>
      <c r="G30" s="32"/>
      <c r="H30" s="32"/>
      <c r="I30" s="32">
        <v>1</v>
      </c>
      <c r="J30" s="32"/>
      <c r="K30" s="32"/>
      <c r="L30" s="9">
        <f t="shared" si="0"/>
        <v>1</v>
      </c>
    </row>
    <row r="31" spans="1:12" x14ac:dyDescent="0.25">
      <c r="A31" s="5" t="s">
        <v>36</v>
      </c>
      <c r="B31" t="s">
        <v>37</v>
      </c>
      <c r="C31" s="7"/>
      <c r="D31" s="7"/>
      <c r="E31" s="32"/>
      <c r="F31" s="32"/>
      <c r="G31" s="32">
        <v>1</v>
      </c>
      <c r="H31" s="32">
        <v>6</v>
      </c>
      <c r="I31" s="32">
        <v>3</v>
      </c>
      <c r="J31" s="32">
        <v>1</v>
      </c>
      <c r="K31" s="32"/>
      <c r="L31" s="9">
        <f t="shared" si="0"/>
        <v>11</v>
      </c>
    </row>
    <row r="32" spans="1:12" x14ac:dyDescent="0.25">
      <c r="A32" s="29" t="s">
        <v>133</v>
      </c>
      <c r="B32" s="30" t="s">
        <v>133</v>
      </c>
      <c r="C32" s="7"/>
      <c r="D32" s="7"/>
      <c r="E32" s="32"/>
      <c r="F32" s="32"/>
      <c r="G32" s="32"/>
      <c r="H32" s="32"/>
      <c r="I32" s="32">
        <v>1</v>
      </c>
      <c r="J32" s="32"/>
      <c r="K32" s="32"/>
      <c r="L32" s="9">
        <f t="shared" si="0"/>
        <v>1</v>
      </c>
    </row>
    <row r="33" spans="1:12" x14ac:dyDescent="0.25">
      <c r="A33" s="29" t="s">
        <v>129</v>
      </c>
      <c r="B33" s="30" t="s">
        <v>130</v>
      </c>
      <c r="C33" s="7"/>
      <c r="D33" s="7"/>
      <c r="E33" s="32"/>
      <c r="F33" s="32"/>
      <c r="G33" s="32"/>
      <c r="H33" s="32"/>
      <c r="I33" s="32">
        <v>1</v>
      </c>
      <c r="J33" s="32">
        <v>1</v>
      </c>
      <c r="K33" s="32"/>
      <c r="L33" s="9">
        <f t="shared" si="0"/>
        <v>2</v>
      </c>
    </row>
    <row r="34" spans="1:12" x14ac:dyDescent="0.25">
      <c r="A34" s="4" t="s">
        <v>38</v>
      </c>
      <c r="B34" t="s">
        <v>39</v>
      </c>
      <c r="C34" s="7"/>
      <c r="D34" s="7"/>
      <c r="E34" s="32"/>
      <c r="F34" s="32"/>
      <c r="G34" s="32"/>
      <c r="H34" s="32">
        <v>20</v>
      </c>
      <c r="I34" s="32">
        <v>10</v>
      </c>
      <c r="J34" s="32">
        <v>1</v>
      </c>
      <c r="K34" s="32">
        <v>2</v>
      </c>
      <c r="L34" s="9">
        <f t="shared" si="0"/>
        <v>33</v>
      </c>
    </row>
    <row r="35" spans="1:12" x14ac:dyDescent="0.25">
      <c r="A35" s="5"/>
      <c r="B35" t="s">
        <v>40</v>
      </c>
      <c r="C35" s="7"/>
      <c r="D35" s="7"/>
      <c r="E35" s="32"/>
      <c r="F35" s="32"/>
      <c r="G35" s="32"/>
      <c r="H35" s="32">
        <v>1</v>
      </c>
      <c r="I35" s="32"/>
      <c r="J35" s="32"/>
      <c r="K35" s="32"/>
      <c r="L35" s="9">
        <f t="shared" si="0"/>
        <v>1</v>
      </c>
    </row>
    <row r="36" spans="1:12" x14ac:dyDescent="0.25">
      <c r="A36" s="5" t="s">
        <v>41</v>
      </c>
      <c r="B36" t="s">
        <v>42</v>
      </c>
      <c r="C36" s="7"/>
      <c r="D36" s="7"/>
      <c r="E36" s="32"/>
      <c r="F36" s="32"/>
      <c r="G36" s="32">
        <v>1</v>
      </c>
      <c r="H36" s="32">
        <v>1</v>
      </c>
      <c r="I36" s="32">
        <v>6</v>
      </c>
      <c r="J36" s="32"/>
      <c r="K36" s="32"/>
      <c r="L36" s="9">
        <f t="shared" si="0"/>
        <v>8</v>
      </c>
    </row>
    <row r="37" spans="1:12" x14ac:dyDescent="0.25">
      <c r="A37" s="6"/>
      <c r="B37" s="30" t="s">
        <v>128</v>
      </c>
      <c r="C37" s="7"/>
      <c r="D37" s="7"/>
      <c r="E37" s="32"/>
      <c r="F37" s="32"/>
      <c r="G37" s="32"/>
      <c r="H37" s="32">
        <v>1</v>
      </c>
      <c r="I37" s="32"/>
      <c r="J37" s="32"/>
      <c r="K37" s="32"/>
      <c r="L37" s="9">
        <f t="shared" si="0"/>
        <v>1</v>
      </c>
    </row>
    <row r="38" spans="1:12" x14ac:dyDescent="0.25">
      <c r="A38" s="4" t="s">
        <v>43</v>
      </c>
      <c r="B38" t="s">
        <v>44</v>
      </c>
      <c r="C38" s="7"/>
      <c r="D38" s="7"/>
      <c r="E38" s="32"/>
      <c r="F38" s="32"/>
      <c r="G38" s="32"/>
      <c r="H38" s="32">
        <v>1</v>
      </c>
      <c r="I38" s="32">
        <v>7</v>
      </c>
      <c r="J38" s="32"/>
      <c r="K38" s="32">
        <v>1</v>
      </c>
      <c r="L38" s="9">
        <f t="shared" si="0"/>
        <v>9</v>
      </c>
    </row>
    <row r="39" spans="1:12" x14ac:dyDescent="0.25">
      <c r="A39" s="6"/>
      <c r="B39" t="s">
        <v>45</v>
      </c>
      <c r="C39" s="7"/>
      <c r="D39" s="7"/>
      <c r="E39" s="32">
        <v>1</v>
      </c>
      <c r="F39" s="32">
        <v>1</v>
      </c>
      <c r="G39" s="32">
        <v>2</v>
      </c>
      <c r="H39" s="32">
        <v>8</v>
      </c>
      <c r="I39" s="32">
        <v>7</v>
      </c>
      <c r="J39" s="32"/>
      <c r="K39" s="32">
        <v>1</v>
      </c>
      <c r="L39" s="9">
        <f t="shared" si="0"/>
        <v>20</v>
      </c>
    </row>
    <row r="40" spans="1:12" x14ac:dyDescent="0.25">
      <c r="A40" s="3" t="s">
        <v>9</v>
      </c>
      <c r="B40" s="3"/>
      <c r="C40" s="8">
        <v>7</v>
      </c>
      <c r="D40" s="8">
        <v>13</v>
      </c>
      <c r="E40" s="8">
        <v>36</v>
      </c>
      <c r="F40" s="8">
        <v>51</v>
      </c>
      <c r="G40" s="8">
        <v>74</v>
      </c>
      <c r="H40" s="8">
        <v>582</v>
      </c>
      <c r="I40" s="8">
        <v>926</v>
      </c>
      <c r="J40" s="8">
        <v>86</v>
      </c>
      <c r="K40" s="8">
        <v>75</v>
      </c>
      <c r="L40" s="8">
        <f>SUM(L5:L39)</f>
        <v>1850</v>
      </c>
    </row>
  </sheetData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N42"/>
  <sheetViews>
    <sheetView tabSelected="1" zoomScaleNormal="100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E44" sqref="E44"/>
    </sheetView>
  </sheetViews>
  <sheetFormatPr baseColWidth="10" defaultRowHeight="15" x14ac:dyDescent="0.25"/>
  <cols>
    <col min="1" max="1" width="28.42578125" bestFit="1" customWidth="1"/>
    <col min="2" max="2" width="22.7109375" customWidth="1"/>
    <col min="3" max="3" width="4.140625" bestFit="1" customWidth="1"/>
    <col min="4" max="7" width="3.7109375" bestFit="1" customWidth="1"/>
    <col min="8" max="9" width="4.42578125" customWidth="1"/>
    <col min="10" max="11" width="3.7109375" bestFit="1" customWidth="1"/>
    <col min="12" max="12" width="4.28515625" customWidth="1"/>
    <col min="13" max="17" width="3.7109375" bestFit="1" customWidth="1"/>
    <col min="18" max="18" width="4" bestFit="1" customWidth="1"/>
    <col min="19" max="20" width="3.7109375" bestFit="1" customWidth="1"/>
    <col min="21" max="22" width="5" bestFit="1" customWidth="1"/>
    <col min="23" max="32" width="3.7109375" bestFit="1" customWidth="1"/>
    <col min="33" max="33" width="4" bestFit="1" customWidth="1"/>
    <col min="34" max="34" width="9.140625" customWidth="1"/>
    <col min="35" max="44" width="3.7109375" bestFit="1" customWidth="1"/>
    <col min="45" max="45" width="5.140625" customWidth="1"/>
    <col min="46" max="46" width="3.7109375" bestFit="1" customWidth="1"/>
    <col min="47" max="47" width="4.42578125" customWidth="1"/>
    <col min="48" max="64" width="3.7109375" bestFit="1" customWidth="1"/>
    <col min="65" max="65" width="12.5703125" bestFit="1" customWidth="1"/>
  </cols>
  <sheetData>
    <row r="2" spans="1:65" x14ac:dyDescent="0.25">
      <c r="A2" s="4" t="s">
        <v>108</v>
      </c>
    </row>
    <row r="3" spans="1:65" x14ac:dyDescent="0.25">
      <c r="C3" s="45" t="s">
        <v>134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65" s="10" customFormat="1" ht="46.5" customHeight="1" x14ac:dyDescent="0.25">
      <c r="A4" s="37" t="s">
        <v>107</v>
      </c>
      <c r="B4" s="44" t="s">
        <v>10</v>
      </c>
      <c r="C4" s="42" t="s">
        <v>48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39" t="s">
        <v>49</v>
      </c>
      <c r="W4" s="40"/>
      <c r="X4" s="40"/>
      <c r="Y4" s="40"/>
      <c r="Z4" s="40"/>
      <c r="AA4" s="40"/>
      <c r="AB4" s="40"/>
      <c r="AC4" s="40"/>
      <c r="AD4" s="40"/>
      <c r="AE4" s="40"/>
      <c r="AF4" s="40"/>
      <c r="AG4" s="41"/>
      <c r="AH4" s="27" t="s">
        <v>122</v>
      </c>
      <c r="AI4" s="42" t="s">
        <v>50</v>
      </c>
      <c r="AJ4" s="42"/>
      <c r="AK4" s="42"/>
      <c r="AL4" s="42"/>
      <c r="AM4" s="42"/>
      <c r="AN4" s="42"/>
      <c r="AO4" s="42"/>
      <c r="AP4" s="42"/>
      <c r="AQ4" s="42"/>
      <c r="AR4" s="43" t="s">
        <v>51</v>
      </c>
      <c r="AS4" s="42"/>
      <c r="AT4" s="43" t="s">
        <v>103</v>
      </c>
      <c r="AU4" s="39"/>
      <c r="AV4" s="39" t="s">
        <v>52</v>
      </c>
      <c r="AW4" s="40"/>
      <c r="AX4" s="40"/>
      <c r="AY4" s="40"/>
      <c r="AZ4" s="40"/>
      <c r="BA4" s="40"/>
      <c r="BB4" s="40"/>
      <c r="BC4" s="41"/>
      <c r="BD4" s="43" t="s">
        <v>104</v>
      </c>
      <c r="BE4" s="42"/>
      <c r="BF4" s="42" t="s">
        <v>53</v>
      </c>
      <c r="BG4" s="42"/>
      <c r="BH4" s="42"/>
      <c r="BI4" s="42"/>
      <c r="BJ4" s="42"/>
      <c r="BK4" s="43" t="s">
        <v>105</v>
      </c>
      <c r="BL4" s="42"/>
      <c r="BM4" s="37" t="s">
        <v>106</v>
      </c>
    </row>
    <row r="5" spans="1:65" ht="149.25" x14ac:dyDescent="0.25">
      <c r="A5" s="38"/>
      <c r="B5" s="44"/>
      <c r="C5" s="11" t="s">
        <v>54</v>
      </c>
      <c r="D5" s="11" t="s">
        <v>109</v>
      </c>
      <c r="E5" s="11" t="s">
        <v>110</v>
      </c>
      <c r="F5" s="11" t="s">
        <v>111</v>
      </c>
      <c r="G5" s="11" t="s">
        <v>112</v>
      </c>
      <c r="H5" s="11" t="s">
        <v>117</v>
      </c>
      <c r="I5" s="11" t="s">
        <v>115</v>
      </c>
      <c r="J5" s="11" t="s">
        <v>116</v>
      </c>
      <c r="K5" s="11" t="s">
        <v>113</v>
      </c>
      <c r="L5" s="11" t="s">
        <v>114</v>
      </c>
      <c r="M5" s="11" t="s">
        <v>55</v>
      </c>
      <c r="N5" s="11" t="s">
        <v>56</v>
      </c>
      <c r="O5" s="11" t="s">
        <v>57</v>
      </c>
      <c r="P5" s="11" t="s">
        <v>58</v>
      </c>
      <c r="Q5" s="11" t="s">
        <v>59</v>
      </c>
      <c r="R5" s="11" t="s">
        <v>60</v>
      </c>
      <c r="S5" s="11" t="s">
        <v>61</v>
      </c>
      <c r="T5" s="11" t="s">
        <v>62</v>
      </c>
      <c r="U5" s="11" t="s">
        <v>63</v>
      </c>
      <c r="V5" s="11" t="s">
        <v>64</v>
      </c>
      <c r="W5" s="11" t="s">
        <v>65</v>
      </c>
      <c r="X5" s="11" t="s">
        <v>66</v>
      </c>
      <c r="Y5" s="11" t="s">
        <v>67</v>
      </c>
      <c r="Z5" s="11" t="s">
        <v>68</v>
      </c>
      <c r="AA5" s="11" t="s">
        <v>69</v>
      </c>
      <c r="AB5" s="11" t="s">
        <v>70</v>
      </c>
      <c r="AC5" s="11" t="s">
        <v>71</v>
      </c>
      <c r="AD5" s="11" t="s">
        <v>72</v>
      </c>
      <c r="AE5" s="11" t="s">
        <v>73</v>
      </c>
      <c r="AF5" s="11" t="s">
        <v>74</v>
      </c>
      <c r="AG5" s="11" t="s">
        <v>75</v>
      </c>
      <c r="AH5" s="28" t="s">
        <v>121</v>
      </c>
      <c r="AI5" s="11" t="s">
        <v>76</v>
      </c>
      <c r="AJ5" s="11" t="s">
        <v>77</v>
      </c>
      <c r="AK5" s="11" t="s">
        <v>78</v>
      </c>
      <c r="AL5" s="11" t="s">
        <v>57</v>
      </c>
      <c r="AM5" s="11" t="s">
        <v>79</v>
      </c>
      <c r="AN5" s="11" t="s">
        <v>80</v>
      </c>
      <c r="AO5" s="11" t="s">
        <v>81</v>
      </c>
      <c r="AP5" s="11" t="s">
        <v>82</v>
      </c>
      <c r="AQ5" s="11" t="s">
        <v>83</v>
      </c>
      <c r="AR5" s="11" t="s">
        <v>84</v>
      </c>
      <c r="AS5" s="11" t="s">
        <v>85</v>
      </c>
      <c r="AT5" s="11" t="s">
        <v>54</v>
      </c>
      <c r="AU5" s="16" t="s">
        <v>86</v>
      </c>
      <c r="AV5" s="11" t="s">
        <v>87</v>
      </c>
      <c r="AW5" s="11" t="s">
        <v>88</v>
      </c>
      <c r="AX5" s="11" t="s">
        <v>89</v>
      </c>
      <c r="AY5" s="11" t="s">
        <v>90</v>
      </c>
      <c r="AZ5" s="11" t="s">
        <v>91</v>
      </c>
      <c r="BA5" s="11" t="s">
        <v>92</v>
      </c>
      <c r="BB5" s="11" t="s">
        <v>93</v>
      </c>
      <c r="BC5" s="12" t="s">
        <v>63</v>
      </c>
      <c r="BD5" s="11" t="s">
        <v>94</v>
      </c>
      <c r="BE5" s="11" t="s">
        <v>95</v>
      </c>
      <c r="BF5" s="11" t="s">
        <v>96</v>
      </c>
      <c r="BG5" s="11" t="s">
        <v>97</v>
      </c>
      <c r="BH5" s="11" t="s">
        <v>98</v>
      </c>
      <c r="BI5" s="11" t="s">
        <v>99</v>
      </c>
      <c r="BJ5" s="11" t="s">
        <v>100</v>
      </c>
      <c r="BK5" s="11" t="s">
        <v>101</v>
      </c>
      <c r="BL5" s="11" t="s">
        <v>102</v>
      </c>
      <c r="BM5" s="38"/>
    </row>
    <row r="6" spans="1:65" x14ac:dyDescent="0.25">
      <c r="A6" s="4" t="s">
        <v>11</v>
      </c>
      <c r="B6" t="s">
        <v>12</v>
      </c>
      <c r="C6" s="33">
        <v>95</v>
      </c>
      <c r="D6" s="34">
        <v>9</v>
      </c>
      <c r="E6" s="34">
        <v>6</v>
      </c>
      <c r="F6" s="34">
        <v>1</v>
      </c>
      <c r="G6" s="34">
        <v>4</v>
      </c>
      <c r="H6" s="34"/>
      <c r="I6" s="34"/>
      <c r="J6" s="34">
        <v>7</v>
      </c>
      <c r="K6" s="34">
        <v>10</v>
      </c>
      <c r="L6" s="34"/>
      <c r="M6" s="34">
        <v>25</v>
      </c>
      <c r="N6" s="34">
        <v>7</v>
      </c>
      <c r="O6" s="34">
        <v>10</v>
      </c>
      <c r="P6" s="34">
        <v>1</v>
      </c>
      <c r="Q6" s="34">
        <f>25-Q34</f>
        <v>24</v>
      </c>
      <c r="R6" s="34">
        <f>298-R30-R34-R33</f>
        <v>294</v>
      </c>
      <c r="S6" s="34"/>
      <c r="T6" s="34">
        <f>29-T29-T23</f>
        <v>27</v>
      </c>
      <c r="U6" s="35">
        <v>394</v>
      </c>
      <c r="V6" s="33">
        <v>2</v>
      </c>
      <c r="W6" s="34"/>
      <c r="X6" s="34"/>
      <c r="Y6" s="34"/>
      <c r="Z6" s="34">
        <v>1</v>
      </c>
      <c r="AA6" s="34"/>
      <c r="AB6" s="34"/>
      <c r="AC6" s="34"/>
      <c r="AD6" s="34"/>
      <c r="AE6" s="34"/>
      <c r="AF6" s="34"/>
      <c r="AG6" s="35"/>
      <c r="AH6" s="34"/>
      <c r="AI6" s="33"/>
      <c r="AJ6" s="34"/>
      <c r="AK6" s="34"/>
      <c r="AL6" s="34"/>
      <c r="AM6" s="34"/>
      <c r="AN6" s="34"/>
      <c r="AO6" s="34"/>
      <c r="AP6" s="34">
        <v>1</v>
      </c>
      <c r="AQ6" s="35"/>
      <c r="AR6" s="33">
        <v>1</v>
      </c>
      <c r="AS6" s="35"/>
      <c r="AT6" s="33"/>
      <c r="AU6" s="34"/>
      <c r="AV6" s="13"/>
      <c r="AW6" s="14"/>
      <c r="AX6" s="14"/>
      <c r="AY6" s="14"/>
      <c r="AZ6" s="14"/>
      <c r="BA6" s="14"/>
      <c r="BB6" s="14"/>
      <c r="BC6" s="15"/>
      <c r="BD6" s="13"/>
      <c r="BE6" s="15">
        <v>1</v>
      </c>
      <c r="BF6" s="13"/>
      <c r="BG6" s="14"/>
      <c r="BH6" s="14"/>
      <c r="BI6" s="14"/>
      <c r="BJ6" s="15"/>
      <c r="BK6" s="13"/>
      <c r="BL6" s="15"/>
      <c r="BM6" s="23">
        <f>SUM(C6:BL6)</f>
        <v>920</v>
      </c>
    </row>
    <row r="7" spans="1:65" x14ac:dyDescent="0.25">
      <c r="A7" s="4"/>
      <c r="B7" t="s">
        <v>13</v>
      </c>
      <c r="C7" s="33">
        <v>77</v>
      </c>
      <c r="D7" s="34">
        <v>14</v>
      </c>
      <c r="E7" s="34">
        <v>5</v>
      </c>
      <c r="F7" s="34"/>
      <c r="G7" s="34"/>
      <c r="H7" s="34"/>
      <c r="I7" s="34">
        <v>2</v>
      </c>
      <c r="J7" s="34"/>
      <c r="K7" s="34">
        <v>2</v>
      </c>
      <c r="L7" s="34">
        <v>3</v>
      </c>
      <c r="M7" s="34">
        <v>2</v>
      </c>
      <c r="N7" s="34">
        <v>1</v>
      </c>
      <c r="O7" s="34">
        <v>9</v>
      </c>
      <c r="P7" s="34">
        <v>1</v>
      </c>
      <c r="Q7" s="34">
        <v>12</v>
      </c>
      <c r="R7" s="34">
        <v>37</v>
      </c>
      <c r="S7" s="34">
        <v>1</v>
      </c>
      <c r="T7" s="34">
        <v>23</v>
      </c>
      <c r="U7" s="35">
        <v>113</v>
      </c>
      <c r="V7" s="33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5"/>
      <c r="AH7" s="34"/>
      <c r="AI7" s="33">
        <v>1</v>
      </c>
      <c r="AJ7" s="34"/>
      <c r="AK7" s="34"/>
      <c r="AL7" s="34">
        <v>1</v>
      </c>
      <c r="AM7" s="34">
        <v>2</v>
      </c>
      <c r="AN7" s="34">
        <v>1</v>
      </c>
      <c r="AO7" s="34">
        <v>1</v>
      </c>
      <c r="AP7" s="34">
        <v>20</v>
      </c>
      <c r="AQ7" s="35">
        <v>9</v>
      </c>
      <c r="AR7" s="33">
        <v>4</v>
      </c>
      <c r="AS7" s="35"/>
      <c r="AT7" s="33">
        <v>1</v>
      </c>
      <c r="AU7" s="34"/>
      <c r="AV7" s="13">
        <v>1</v>
      </c>
      <c r="AW7" s="14">
        <v>1</v>
      </c>
      <c r="AX7" s="14"/>
      <c r="AY7" s="14">
        <v>1</v>
      </c>
      <c r="AZ7" s="14">
        <v>2</v>
      </c>
      <c r="BA7" s="14">
        <v>3</v>
      </c>
      <c r="BB7" s="14"/>
      <c r="BC7" s="15">
        <v>1</v>
      </c>
      <c r="BD7" s="13"/>
      <c r="BE7" s="15"/>
      <c r="BF7" s="13">
        <v>1</v>
      </c>
      <c r="BG7" s="14">
        <v>14</v>
      </c>
      <c r="BH7" s="14">
        <v>2</v>
      </c>
      <c r="BI7" s="14">
        <v>1</v>
      </c>
      <c r="BJ7" s="15">
        <v>3</v>
      </c>
      <c r="BK7" s="13">
        <v>1</v>
      </c>
      <c r="BL7" s="15"/>
      <c r="BM7" s="23">
        <f t="shared" ref="BM7:BM40" si="0">SUM(C7:BL7)</f>
        <v>373</v>
      </c>
    </row>
    <row r="8" spans="1:65" x14ac:dyDescent="0.25">
      <c r="A8" s="4"/>
      <c r="B8" t="s">
        <v>14</v>
      </c>
      <c r="C8" s="33"/>
      <c r="D8" s="34"/>
      <c r="E8" s="34"/>
      <c r="F8" s="34"/>
      <c r="G8" s="34"/>
      <c r="H8" s="34"/>
      <c r="I8" s="34"/>
      <c r="J8" s="34"/>
      <c r="K8" s="34"/>
      <c r="L8" s="34"/>
      <c r="M8" s="34">
        <v>2</v>
      </c>
      <c r="N8" s="34"/>
      <c r="O8" s="34"/>
      <c r="P8" s="34"/>
      <c r="Q8" s="34"/>
      <c r="R8" s="34"/>
      <c r="S8" s="34"/>
      <c r="T8" s="34"/>
      <c r="U8" s="35">
        <v>1</v>
      </c>
      <c r="V8" s="33">
        <v>20</v>
      </c>
      <c r="W8" s="34"/>
      <c r="X8" s="34">
        <v>4</v>
      </c>
      <c r="Y8" s="34">
        <v>3</v>
      </c>
      <c r="Z8" s="34"/>
      <c r="AA8" s="34"/>
      <c r="AB8" s="34">
        <v>3</v>
      </c>
      <c r="AC8" s="34">
        <v>2</v>
      </c>
      <c r="AD8" s="34"/>
      <c r="AE8" s="34">
        <v>4</v>
      </c>
      <c r="AF8" s="34"/>
      <c r="AG8" s="35"/>
      <c r="AH8" s="34"/>
      <c r="AI8" s="33"/>
      <c r="AJ8" s="34"/>
      <c r="AK8" s="34"/>
      <c r="AL8" s="34"/>
      <c r="AM8" s="34"/>
      <c r="AN8" s="34"/>
      <c r="AO8" s="34"/>
      <c r="AP8" s="34"/>
      <c r="AQ8" s="35"/>
      <c r="AR8" s="33"/>
      <c r="AS8" s="35"/>
      <c r="AT8" s="33"/>
      <c r="AU8" s="34"/>
      <c r="AV8" s="13"/>
      <c r="AW8" s="14"/>
      <c r="AX8" s="14"/>
      <c r="AY8" s="14"/>
      <c r="AZ8" s="14"/>
      <c r="BA8" s="14"/>
      <c r="BB8" s="14"/>
      <c r="BC8" s="15"/>
      <c r="BD8" s="13"/>
      <c r="BE8" s="15"/>
      <c r="BF8" s="13"/>
      <c r="BG8" s="14"/>
      <c r="BH8" s="14"/>
      <c r="BI8" s="14"/>
      <c r="BJ8" s="15"/>
      <c r="BK8" s="13"/>
      <c r="BL8" s="15"/>
      <c r="BM8" s="23">
        <f t="shared" si="0"/>
        <v>39</v>
      </c>
    </row>
    <row r="9" spans="1:65" x14ac:dyDescent="0.25">
      <c r="A9" s="4"/>
      <c r="B9" t="s">
        <v>15</v>
      </c>
      <c r="C9" s="33"/>
      <c r="D9" s="34"/>
      <c r="E9" s="34"/>
      <c r="F9" s="34"/>
      <c r="G9" s="34"/>
      <c r="H9" s="34"/>
      <c r="I9" s="34">
        <v>1</v>
      </c>
      <c r="J9" s="34"/>
      <c r="K9" s="34">
        <v>2</v>
      </c>
      <c r="L9" s="34"/>
      <c r="M9" s="34"/>
      <c r="N9" s="34"/>
      <c r="O9" s="34"/>
      <c r="P9" s="34"/>
      <c r="Q9" s="34"/>
      <c r="R9" s="34"/>
      <c r="S9" s="34"/>
      <c r="T9" s="34">
        <v>4</v>
      </c>
      <c r="U9" s="35">
        <v>2</v>
      </c>
      <c r="V9" s="33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5"/>
      <c r="AH9" s="34"/>
      <c r="AI9" s="33"/>
      <c r="AJ9" s="34"/>
      <c r="AK9" s="34"/>
      <c r="AL9" s="34"/>
      <c r="AM9" s="34"/>
      <c r="AN9" s="34"/>
      <c r="AO9" s="34"/>
      <c r="AP9" s="34"/>
      <c r="AQ9" s="35"/>
      <c r="AR9" s="33"/>
      <c r="AS9" s="35"/>
      <c r="AT9" s="33"/>
      <c r="AU9" s="34"/>
      <c r="AV9" s="13"/>
      <c r="AW9" s="14"/>
      <c r="AX9" s="14"/>
      <c r="AY9" s="14"/>
      <c r="AZ9" s="14"/>
      <c r="BA9" s="14"/>
      <c r="BB9" s="14"/>
      <c r="BC9" s="15"/>
      <c r="BD9" s="13"/>
      <c r="BE9" s="15"/>
      <c r="BF9" s="13"/>
      <c r="BG9" s="14"/>
      <c r="BH9" s="14"/>
      <c r="BI9" s="14"/>
      <c r="BJ9" s="15"/>
      <c r="BK9" s="13"/>
      <c r="BL9" s="15"/>
      <c r="BM9" s="23">
        <f t="shared" si="0"/>
        <v>9</v>
      </c>
    </row>
    <row r="10" spans="1:65" x14ac:dyDescent="0.25">
      <c r="A10" s="4"/>
      <c r="B10" t="s">
        <v>16</v>
      </c>
      <c r="C10" s="33">
        <v>16</v>
      </c>
      <c r="D10" s="34">
        <v>3</v>
      </c>
      <c r="E10" s="34">
        <v>1</v>
      </c>
      <c r="F10" s="34"/>
      <c r="G10" s="34"/>
      <c r="H10" s="34"/>
      <c r="I10" s="34">
        <f>4-I27</f>
        <v>3</v>
      </c>
      <c r="J10" s="34"/>
      <c r="K10" s="34">
        <v>13</v>
      </c>
      <c r="L10" s="34"/>
      <c r="M10" s="34">
        <v>1</v>
      </c>
      <c r="N10" s="34">
        <v>1</v>
      </c>
      <c r="O10" s="34">
        <v>2</v>
      </c>
      <c r="P10" s="34"/>
      <c r="Q10" s="34">
        <v>3</v>
      </c>
      <c r="R10" s="34">
        <v>3</v>
      </c>
      <c r="S10" s="34"/>
      <c r="T10" s="34">
        <v>13</v>
      </c>
      <c r="U10" s="35">
        <v>21</v>
      </c>
      <c r="V10" s="33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5"/>
      <c r="AH10" s="34"/>
      <c r="AI10" s="33"/>
      <c r="AJ10" s="34"/>
      <c r="AK10" s="34"/>
      <c r="AL10" s="34"/>
      <c r="AM10" s="34"/>
      <c r="AN10" s="34"/>
      <c r="AO10" s="34"/>
      <c r="AP10" s="34"/>
      <c r="AQ10" s="35"/>
      <c r="AR10" s="33"/>
      <c r="AS10" s="35">
        <v>1</v>
      </c>
      <c r="AT10" s="33"/>
      <c r="AU10" s="34">
        <v>1</v>
      </c>
      <c r="AV10" s="13"/>
      <c r="AW10" s="14"/>
      <c r="AX10" s="14">
        <v>1</v>
      </c>
      <c r="AY10" s="14"/>
      <c r="AZ10" s="14"/>
      <c r="BA10" s="14">
        <v>1</v>
      </c>
      <c r="BB10" s="14"/>
      <c r="BC10" s="15"/>
      <c r="BD10" s="13">
        <v>1</v>
      </c>
      <c r="BE10" s="15">
        <v>5</v>
      </c>
      <c r="BF10" s="13"/>
      <c r="BG10" s="14">
        <v>5</v>
      </c>
      <c r="BH10" s="14">
        <v>1</v>
      </c>
      <c r="BI10" s="14"/>
      <c r="BJ10" s="15">
        <v>1</v>
      </c>
      <c r="BK10" s="13">
        <v>1</v>
      </c>
      <c r="BL10" s="15">
        <v>1</v>
      </c>
      <c r="BM10" s="23">
        <f t="shared" si="0"/>
        <v>99</v>
      </c>
    </row>
    <row r="11" spans="1:65" x14ac:dyDescent="0.25">
      <c r="A11" s="4"/>
      <c r="B11" t="s">
        <v>17</v>
      </c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5"/>
      <c r="V11" s="33">
        <v>4</v>
      </c>
      <c r="W11" s="34">
        <v>1</v>
      </c>
      <c r="X11" s="34">
        <v>1</v>
      </c>
      <c r="Y11" s="34">
        <v>2</v>
      </c>
      <c r="Z11" s="34"/>
      <c r="AA11" s="34"/>
      <c r="AB11" s="34"/>
      <c r="AC11" s="34"/>
      <c r="AD11" s="34"/>
      <c r="AE11" s="34"/>
      <c r="AF11" s="34"/>
      <c r="AG11" s="35"/>
      <c r="AH11" s="34"/>
      <c r="AI11" s="33"/>
      <c r="AJ11" s="34"/>
      <c r="AK11" s="34"/>
      <c r="AL11" s="34"/>
      <c r="AM11" s="34"/>
      <c r="AN11" s="34"/>
      <c r="AO11" s="34"/>
      <c r="AP11" s="34"/>
      <c r="AQ11" s="35"/>
      <c r="AR11" s="33"/>
      <c r="AS11" s="35"/>
      <c r="AT11" s="33"/>
      <c r="AU11" s="34"/>
      <c r="AV11" s="13"/>
      <c r="AW11" s="14"/>
      <c r="AX11" s="14"/>
      <c r="AY11" s="14"/>
      <c r="AZ11" s="14"/>
      <c r="BA11" s="14"/>
      <c r="BB11" s="14"/>
      <c r="BC11" s="15"/>
      <c r="BD11" s="13"/>
      <c r="BE11" s="15"/>
      <c r="BF11" s="13"/>
      <c r="BG11" s="14"/>
      <c r="BH11" s="14"/>
      <c r="BI11" s="14"/>
      <c r="BJ11" s="15"/>
      <c r="BK11" s="13"/>
      <c r="BL11" s="15"/>
      <c r="BM11" s="23">
        <f t="shared" si="0"/>
        <v>8</v>
      </c>
    </row>
    <row r="12" spans="1:65" x14ac:dyDescent="0.25">
      <c r="A12" s="4"/>
      <c r="B12" t="s">
        <v>18</v>
      </c>
      <c r="C12" s="33">
        <v>1</v>
      </c>
      <c r="D12" s="34"/>
      <c r="E12" s="34"/>
      <c r="F12" s="34"/>
      <c r="G12" s="34"/>
      <c r="H12" s="34"/>
      <c r="I12" s="34">
        <v>4</v>
      </c>
      <c r="J12" s="34">
        <v>1</v>
      </c>
      <c r="K12" s="34">
        <v>5</v>
      </c>
      <c r="L12" s="34"/>
      <c r="M12" s="34">
        <v>3</v>
      </c>
      <c r="N12" s="34"/>
      <c r="O12" s="34"/>
      <c r="P12" s="34"/>
      <c r="Q12" s="34"/>
      <c r="R12" s="34">
        <v>2</v>
      </c>
      <c r="S12" s="34"/>
      <c r="T12" s="34">
        <v>10</v>
      </c>
      <c r="U12" s="35">
        <v>8</v>
      </c>
      <c r="V12" s="33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5"/>
      <c r="AH12" s="34"/>
      <c r="AI12" s="33"/>
      <c r="AJ12" s="34"/>
      <c r="AK12" s="34"/>
      <c r="AL12" s="34"/>
      <c r="AM12" s="34"/>
      <c r="AN12" s="34"/>
      <c r="AO12" s="34"/>
      <c r="AP12" s="34"/>
      <c r="AQ12" s="35"/>
      <c r="AR12" s="33"/>
      <c r="AS12" s="35"/>
      <c r="AT12" s="33"/>
      <c r="AU12" s="34"/>
      <c r="AV12" s="13"/>
      <c r="AW12" s="14"/>
      <c r="AX12" s="14"/>
      <c r="AY12" s="14"/>
      <c r="AZ12" s="14"/>
      <c r="BA12" s="14"/>
      <c r="BB12" s="14"/>
      <c r="BC12" s="15"/>
      <c r="BD12" s="13"/>
      <c r="BE12" s="15"/>
      <c r="BF12" s="13"/>
      <c r="BG12" s="14"/>
      <c r="BH12" s="14"/>
      <c r="BI12" s="14"/>
      <c r="BJ12" s="15"/>
      <c r="BK12" s="13"/>
      <c r="BL12" s="15"/>
      <c r="BM12" s="23">
        <f t="shared" si="0"/>
        <v>34</v>
      </c>
    </row>
    <row r="13" spans="1:65" x14ac:dyDescent="0.25">
      <c r="A13" s="4"/>
      <c r="B13" t="s">
        <v>19</v>
      </c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4">
        <v>1</v>
      </c>
      <c r="N13" s="34"/>
      <c r="O13" s="34"/>
      <c r="P13" s="34"/>
      <c r="Q13" s="34"/>
      <c r="R13" s="34"/>
      <c r="S13" s="34"/>
      <c r="T13" s="34"/>
      <c r="U13" s="35">
        <v>2</v>
      </c>
      <c r="V13" s="33">
        <v>20</v>
      </c>
      <c r="W13" s="34">
        <v>3</v>
      </c>
      <c r="X13" s="34">
        <v>8</v>
      </c>
      <c r="Y13" s="34">
        <v>10</v>
      </c>
      <c r="Z13" s="34">
        <v>2</v>
      </c>
      <c r="AA13" s="34"/>
      <c r="AB13" s="34">
        <v>5</v>
      </c>
      <c r="AC13" s="34"/>
      <c r="AD13" s="34"/>
      <c r="AE13" s="34">
        <v>1</v>
      </c>
      <c r="AF13" s="34"/>
      <c r="AG13" s="35"/>
      <c r="AH13" s="34"/>
      <c r="AI13" s="33"/>
      <c r="AJ13" s="34"/>
      <c r="AK13" s="34"/>
      <c r="AL13" s="34"/>
      <c r="AM13" s="34"/>
      <c r="AN13" s="34"/>
      <c r="AO13" s="34"/>
      <c r="AP13" s="34"/>
      <c r="AQ13" s="35"/>
      <c r="AR13" s="33"/>
      <c r="AS13" s="35"/>
      <c r="AT13" s="33"/>
      <c r="AU13" s="34"/>
      <c r="AV13" s="13"/>
      <c r="AW13" s="14"/>
      <c r="AX13" s="14"/>
      <c r="AY13" s="14"/>
      <c r="AZ13" s="14"/>
      <c r="BA13" s="14"/>
      <c r="BB13" s="14"/>
      <c r="BC13" s="15"/>
      <c r="BD13" s="13"/>
      <c r="BE13" s="15"/>
      <c r="BF13" s="13"/>
      <c r="BG13" s="14"/>
      <c r="BH13" s="14"/>
      <c r="BI13" s="14"/>
      <c r="BJ13" s="15"/>
      <c r="BK13" s="13"/>
      <c r="BL13" s="15"/>
      <c r="BM13" s="23">
        <f t="shared" si="0"/>
        <v>52</v>
      </c>
    </row>
    <row r="14" spans="1:65" x14ac:dyDescent="0.25">
      <c r="A14" s="4"/>
      <c r="B14" t="s">
        <v>20</v>
      </c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5"/>
      <c r="V14" s="33"/>
      <c r="W14" s="34"/>
      <c r="X14" s="34"/>
      <c r="Y14" s="34"/>
      <c r="Z14" s="34"/>
      <c r="AA14" s="34"/>
      <c r="AB14" s="34"/>
      <c r="AC14" s="34"/>
      <c r="AD14" s="34">
        <v>1</v>
      </c>
      <c r="AE14" s="34"/>
      <c r="AF14" s="34"/>
      <c r="AG14" s="35"/>
      <c r="AH14" s="34"/>
      <c r="AI14" s="33"/>
      <c r="AJ14" s="34"/>
      <c r="AK14" s="34"/>
      <c r="AL14" s="34"/>
      <c r="AM14" s="34"/>
      <c r="AN14" s="34"/>
      <c r="AO14" s="34"/>
      <c r="AP14" s="34"/>
      <c r="AQ14" s="35"/>
      <c r="AR14" s="33"/>
      <c r="AS14" s="35"/>
      <c r="AT14" s="33"/>
      <c r="AU14" s="34"/>
      <c r="AV14" s="13"/>
      <c r="AW14" s="14"/>
      <c r="AX14" s="14"/>
      <c r="AY14" s="14"/>
      <c r="AZ14" s="14"/>
      <c r="BA14" s="14"/>
      <c r="BB14" s="14"/>
      <c r="BC14" s="15"/>
      <c r="BD14" s="13"/>
      <c r="BE14" s="15"/>
      <c r="BF14" s="13"/>
      <c r="BG14" s="14"/>
      <c r="BH14" s="14"/>
      <c r="BI14" s="14"/>
      <c r="BJ14" s="15"/>
      <c r="BK14" s="13"/>
      <c r="BL14" s="15"/>
      <c r="BM14" s="23">
        <f t="shared" si="0"/>
        <v>1</v>
      </c>
    </row>
    <row r="15" spans="1:65" x14ac:dyDescent="0.25">
      <c r="A15" s="4"/>
      <c r="B15" t="s">
        <v>21</v>
      </c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>
        <v>1</v>
      </c>
      <c r="O15" s="34"/>
      <c r="P15" s="34"/>
      <c r="Q15" s="34"/>
      <c r="R15" s="34"/>
      <c r="S15" s="34"/>
      <c r="T15" s="34"/>
      <c r="U15" s="35">
        <v>4</v>
      </c>
      <c r="V15" s="33">
        <f>31-V38</f>
        <v>30</v>
      </c>
      <c r="W15" s="34"/>
      <c r="X15" s="34">
        <v>9</v>
      </c>
      <c r="Y15" s="34">
        <v>9</v>
      </c>
      <c r="Z15" s="34">
        <v>3</v>
      </c>
      <c r="AA15" s="34">
        <v>3</v>
      </c>
      <c r="AB15" s="34">
        <v>9</v>
      </c>
      <c r="AC15" s="34">
        <v>2</v>
      </c>
      <c r="AD15" s="34">
        <v>2</v>
      </c>
      <c r="AE15" s="34">
        <f>4-AE28</f>
        <v>3</v>
      </c>
      <c r="AF15" s="34">
        <f>6-AH31</f>
        <v>5</v>
      </c>
      <c r="AG15" s="35">
        <v>1</v>
      </c>
      <c r="AH15" s="34"/>
      <c r="AI15" s="33"/>
      <c r="AJ15" s="34"/>
      <c r="AK15" s="34"/>
      <c r="AL15" s="34"/>
      <c r="AM15" s="34"/>
      <c r="AN15" s="34"/>
      <c r="AO15" s="34"/>
      <c r="AP15" s="34"/>
      <c r="AQ15" s="35"/>
      <c r="AR15" s="33"/>
      <c r="AS15" s="35"/>
      <c r="AT15" s="33"/>
      <c r="AU15" s="34"/>
      <c r="AV15" s="33"/>
      <c r="AW15" s="34"/>
      <c r="AX15" s="34"/>
      <c r="AY15" s="34"/>
      <c r="AZ15" s="34"/>
      <c r="BA15" s="34"/>
      <c r="BB15" s="34"/>
      <c r="BC15" s="35"/>
      <c r="BD15" s="33"/>
      <c r="BE15" s="35"/>
      <c r="BF15" s="33"/>
      <c r="BG15" s="34"/>
      <c r="BH15" s="34"/>
      <c r="BI15" s="34"/>
      <c r="BJ15" s="35"/>
      <c r="BK15" s="33"/>
      <c r="BL15" s="35"/>
      <c r="BM15" s="23">
        <f t="shared" si="0"/>
        <v>81</v>
      </c>
    </row>
    <row r="16" spans="1:65" x14ac:dyDescent="0.25">
      <c r="A16" s="5"/>
      <c r="B16" t="s">
        <v>22</v>
      </c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4">
        <v>1</v>
      </c>
      <c r="N16" s="34"/>
      <c r="O16" s="34"/>
      <c r="P16" s="34"/>
      <c r="Q16" s="34"/>
      <c r="R16" s="34"/>
      <c r="S16" s="34"/>
      <c r="T16" s="34"/>
      <c r="U16" s="35">
        <v>2</v>
      </c>
      <c r="V16" s="33">
        <v>5</v>
      </c>
      <c r="W16" s="34"/>
      <c r="X16" s="34"/>
      <c r="Y16" s="34">
        <f>4-Y26</f>
        <v>3</v>
      </c>
      <c r="Z16" s="34"/>
      <c r="AA16" s="34"/>
      <c r="AB16" s="34"/>
      <c r="AC16" s="34"/>
      <c r="AD16" s="34"/>
      <c r="AE16" s="34">
        <v>1</v>
      </c>
      <c r="AF16" s="34"/>
      <c r="AG16" s="35"/>
      <c r="AH16" s="34"/>
      <c r="AI16" s="33"/>
      <c r="AJ16" s="34"/>
      <c r="AK16" s="34"/>
      <c r="AL16" s="34"/>
      <c r="AM16" s="34"/>
      <c r="AN16" s="34"/>
      <c r="AO16" s="34"/>
      <c r="AP16" s="34">
        <v>1</v>
      </c>
      <c r="AQ16" s="35"/>
      <c r="AR16" s="33"/>
      <c r="AS16" s="35"/>
      <c r="AT16" s="33"/>
      <c r="AU16" s="34"/>
      <c r="AV16" s="33"/>
      <c r="AW16" s="34"/>
      <c r="AX16" s="34"/>
      <c r="AY16" s="34"/>
      <c r="AZ16" s="34"/>
      <c r="BA16" s="34"/>
      <c r="BB16" s="34"/>
      <c r="BC16" s="35"/>
      <c r="BD16" s="33"/>
      <c r="BE16" s="35"/>
      <c r="BF16" s="33"/>
      <c r="BG16" s="34"/>
      <c r="BH16" s="34"/>
      <c r="BI16" s="34"/>
      <c r="BJ16" s="35"/>
      <c r="BK16" s="33"/>
      <c r="BL16" s="35"/>
      <c r="BM16" s="23">
        <f t="shared" si="0"/>
        <v>13</v>
      </c>
    </row>
    <row r="17" spans="1:65" x14ac:dyDescent="0.25">
      <c r="A17" s="5" t="s">
        <v>23</v>
      </c>
      <c r="B17" t="s">
        <v>24</v>
      </c>
      <c r="C17" s="33">
        <v>12</v>
      </c>
      <c r="D17" s="34">
        <v>8</v>
      </c>
      <c r="E17" s="34"/>
      <c r="F17" s="34"/>
      <c r="G17" s="34"/>
      <c r="H17" s="34"/>
      <c r="I17" s="34"/>
      <c r="J17" s="34"/>
      <c r="K17" s="34"/>
      <c r="L17" s="34"/>
      <c r="M17" s="34">
        <v>1</v>
      </c>
      <c r="N17" s="34">
        <v>1</v>
      </c>
      <c r="O17" s="34">
        <v>2</v>
      </c>
      <c r="P17" s="34"/>
      <c r="Q17" s="34">
        <v>6</v>
      </c>
      <c r="R17" s="34">
        <v>10</v>
      </c>
      <c r="S17" s="34"/>
      <c r="T17" s="34">
        <v>8</v>
      </c>
      <c r="U17" s="35">
        <v>32</v>
      </c>
      <c r="V17" s="33">
        <v>13</v>
      </c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5"/>
      <c r="AH17" s="34"/>
      <c r="AI17" s="33"/>
      <c r="AJ17" s="34"/>
      <c r="AK17" s="34"/>
      <c r="AL17" s="34"/>
      <c r="AM17" s="34"/>
      <c r="AN17" s="34"/>
      <c r="AO17" s="34"/>
      <c r="AP17" s="34"/>
      <c r="AQ17" s="35"/>
      <c r="AR17" s="33"/>
      <c r="AS17" s="35"/>
      <c r="AT17" s="33"/>
      <c r="AU17" s="34"/>
      <c r="AV17" s="33"/>
      <c r="AW17" s="34"/>
      <c r="AX17" s="34"/>
      <c r="AY17" s="34"/>
      <c r="AZ17" s="34"/>
      <c r="BA17" s="34"/>
      <c r="BB17" s="34">
        <v>2</v>
      </c>
      <c r="BC17" s="35"/>
      <c r="BD17" s="33"/>
      <c r="BE17" s="35"/>
      <c r="BF17" s="33"/>
      <c r="BG17" s="34"/>
      <c r="BH17" s="34"/>
      <c r="BI17" s="34"/>
      <c r="BJ17" s="35"/>
      <c r="BK17" s="33"/>
      <c r="BL17" s="35"/>
      <c r="BM17" s="23">
        <f t="shared" si="0"/>
        <v>95</v>
      </c>
    </row>
    <row r="18" spans="1:65" x14ac:dyDescent="0.25">
      <c r="A18" s="4" t="s">
        <v>25</v>
      </c>
      <c r="B18" t="s">
        <v>26</v>
      </c>
      <c r="C18" s="33"/>
      <c r="D18" s="34"/>
      <c r="E18" s="34"/>
      <c r="F18" s="34"/>
      <c r="G18" s="34"/>
      <c r="H18" s="34"/>
      <c r="I18" s="34"/>
      <c r="J18" s="34"/>
      <c r="K18" s="34">
        <v>1</v>
      </c>
      <c r="L18" s="34"/>
      <c r="M18" s="34"/>
      <c r="N18" s="34"/>
      <c r="O18" s="34">
        <v>1</v>
      </c>
      <c r="P18" s="34"/>
      <c r="Q18" s="34">
        <v>1</v>
      </c>
      <c r="R18" s="34">
        <v>1</v>
      </c>
      <c r="S18" s="34"/>
      <c r="T18" s="34"/>
      <c r="U18" s="35">
        <v>4</v>
      </c>
      <c r="V18" s="33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5"/>
      <c r="AH18" s="34"/>
      <c r="AI18" s="33"/>
      <c r="AJ18" s="34"/>
      <c r="AK18" s="34"/>
      <c r="AL18" s="34"/>
      <c r="AM18" s="34"/>
      <c r="AN18" s="34"/>
      <c r="AO18" s="34"/>
      <c r="AP18" s="34"/>
      <c r="AQ18" s="35"/>
      <c r="AR18" s="33"/>
      <c r="AS18" s="35"/>
      <c r="AT18" s="33"/>
      <c r="AU18" s="34"/>
      <c r="AV18" s="33"/>
      <c r="AW18" s="34"/>
      <c r="AX18" s="34"/>
      <c r="AY18" s="34"/>
      <c r="AZ18" s="34"/>
      <c r="BA18" s="34"/>
      <c r="BB18" s="34"/>
      <c r="BC18" s="35"/>
      <c r="BD18" s="33"/>
      <c r="BE18" s="35"/>
      <c r="BF18" s="33"/>
      <c r="BG18" s="34"/>
      <c r="BH18" s="34"/>
      <c r="BI18" s="34"/>
      <c r="BJ18" s="35"/>
      <c r="BK18" s="33"/>
      <c r="BL18" s="35"/>
      <c r="BM18" s="23">
        <f t="shared" si="0"/>
        <v>8</v>
      </c>
    </row>
    <row r="19" spans="1:65" x14ac:dyDescent="0.25">
      <c r="A19" s="5"/>
      <c r="B19" t="s">
        <v>27</v>
      </c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5"/>
      <c r="V19" s="33">
        <v>1</v>
      </c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5"/>
      <c r="AH19" s="34"/>
      <c r="AI19" s="33"/>
      <c r="AJ19" s="34"/>
      <c r="AK19" s="34"/>
      <c r="AL19" s="34"/>
      <c r="AM19" s="34"/>
      <c r="AN19" s="34"/>
      <c r="AO19" s="34"/>
      <c r="AP19" s="34"/>
      <c r="AQ19" s="35"/>
      <c r="AR19" s="33"/>
      <c r="AS19" s="35"/>
      <c r="AT19" s="33"/>
      <c r="AU19" s="34"/>
      <c r="AV19" s="33"/>
      <c r="AW19" s="34"/>
      <c r="AX19" s="34"/>
      <c r="AY19" s="34"/>
      <c r="AZ19" s="34"/>
      <c r="BA19" s="34"/>
      <c r="BB19" s="34"/>
      <c r="BC19" s="35"/>
      <c r="BD19" s="33"/>
      <c r="BE19" s="35"/>
      <c r="BF19" s="33"/>
      <c r="BG19" s="34"/>
      <c r="BH19" s="34"/>
      <c r="BI19" s="34"/>
      <c r="BJ19" s="35"/>
      <c r="BK19" s="33"/>
      <c r="BL19" s="35"/>
      <c r="BM19" s="23">
        <f t="shared" si="0"/>
        <v>1</v>
      </c>
    </row>
    <row r="20" spans="1:65" x14ac:dyDescent="0.25">
      <c r="A20" s="5" t="s">
        <v>28</v>
      </c>
      <c r="B20" t="s">
        <v>29</v>
      </c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5"/>
      <c r="V20" s="33"/>
      <c r="W20" s="34"/>
      <c r="X20" s="34"/>
      <c r="Y20" s="34"/>
      <c r="Z20" s="34"/>
      <c r="AA20" s="34"/>
      <c r="AB20" s="34"/>
      <c r="AC20" s="34"/>
      <c r="AD20" s="34"/>
      <c r="AE20" s="34">
        <v>1</v>
      </c>
      <c r="AF20" s="34">
        <v>3</v>
      </c>
      <c r="AG20" s="35"/>
      <c r="AH20" s="34"/>
      <c r="AI20" s="33"/>
      <c r="AJ20" s="34"/>
      <c r="AK20" s="34"/>
      <c r="AL20" s="34"/>
      <c r="AM20" s="34"/>
      <c r="AN20" s="34"/>
      <c r="AO20" s="34"/>
      <c r="AP20" s="34"/>
      <c r="AQ20" s="35"/>
      <c r="AR20" s="33"/>
      <c r="AS20" s="35"/>
      <c r="AT20" s="33"/>
      <c r="AU20" s="34"/>
      <c r="AV20" s="33"/>
      <c r="AW20" s="34"/>
      <c r="AX20" s="34"/>
      <c r="AY20" s="34"/>
      <c r="AZ20" s="34"/>
      <c r="BA20" s="34"/>
      <c r="BB20" s="34"/>
      <c r="BC20" s="35"/>
      <c r="BD20" s="33"/>
      <c r="BE20" s="35"/>
      <c r="BF20" s="33"/>
      <c r="BG20" s="34"/>
      <c r="BH20" s="34"/>
      <c r="BI20" s="34"/>
      <c r="BJ20" s="35"/>
      <c r="BK20" s="33"/>
      <c r="BL20" s="35"/>
      <c r="BM20" s="23">
        <f t="shared" si="0"/>
        <v>4</v>
      </c>
    </row>
    <row r="21" spans="1:65" x14ac:dyDescent="0.25">
      <c r="A21" s="5" t="s">
        <v>30</v>
      </c>
      <c r="B21" t="s">
        <v>31</v>
      </c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5"/>
      <c r="V21" s="33">
        <v>1</v>
      </c>
      <c r="W21" s="34"/>
      <c r="X21" s="34"/>
      <c r="Y21" s="34">
        <v>1</v>
      </c>
      <c r="Z21" s="34"/>
      <c r="AA21" s="34"/>
      <c r="AB21" s="34">
        <v>1</v>
      </c>
      <c r="AC21" s="34"/>
      <c r="AD21" s="34">
        <v>1</v>
      </c>
      <c r="AE21" s="34">
        <v>1</v>
      </c>
      <c r="AF21" s="34"/>
      <c r="AG21" s="35"/>
      <c r="AH21" s="34"/>
      <c r="AI21" s="33"/>
      <c r="AJ21" s="34"/>
      <c r="AK21" s="34"/>
      <c r="AL21" s="34"/>
      <c r="AM21" s="34"/>
      <c r="AN21" s="34"/>
      <c r="AO21" s="34"/>
      <c r="AP21" s="34"/>
      <c r="AQ21" s="35"/>
      <c r="AR21" s="33"/>
      <c r="AS21" s="35"/>
      <c r="AT21" s="33"/>
      <c r="AU21" s="34"/>
      <c r="AV21" s="33"/>
      <c r="AW21" s="34"/>
      <c r="AX21" s="34"/>
      <c r="AY21" s="34"/>
      <c r="AZ21" s="34"/>
      <c r="BA21" s="34"/>
      <c r="BB21" s="34"/>
      <c r="BC21" s="35"/>
      <c r="BD21" s="33"/>
      <c r="BE21" s="35"/>
      <c r="BF21" s="33"/>
      <c r="BG21" s="34"/>
      <c r="BH21" s="34"/>
      <c r="BI21" s="34"/>
      <c r="BJ21" s="35"/>
      <c r="BK21" s="33"/>
      <c r="BL21" s="35"/>
      <c r="BM21" s="23">
        <f t="shared" si="0"/>
        <v>5</v>
      </c>
    </row>
    <row r="22" spans="1:65" x14ac:dyDescent="0.25">
      <c r="A22" s="5" t="s">
        <v>32</v>
      </c>
      <c r="B22" t="s">
        <v>33</v>
      </c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5"/>
      <c r="V22" s="33"/>
      <c r="W22" s="34"/>
      <c r="X22" s="34"/>
      <c r="Y22" s="34"/>
      <c r="Z22" s="34"/>
      <c r="AA22" s="34"/>
      <c r="AB22" s="34"/>
      <c r="AC22" s="34"/>
      <c r="AD22" s="34"/>
      <c r="AE22" s="34">
        <v>2</v>
      </c>
      <c r="AF22" s="34"/>
      <c r="AG22" s="35"/>
      <c r="AH22" s="34"/>
      <c r="AI22" s="33"/>
      <c r="AJ22" s="34">
        <v>2</v>
      </c>
      <c r="AK22" s="34">
        <v>2</v>
      </c>
      <c r="AL22" s="34"/>
      <c r="AM22" s="34"/>
      <c r="AN22" s="34"/>
      <c r="AO22" s="34"/>
      <c r="AP22" s="34">
        <v>1</v>
      </c>
      <c r="AQ22" s="35"/>
      <c r="AR22" s="33"/>
      <c r="AS22" s="35"/>
      <c r="AT22" s="33"/>
      <c r="AU22" s="34"/>
      <c r="AV22" s="33"/>
      <c r="AW22" s="34"/>
      <c r="AX22" s="34"/>
      <c r="AY22" s="34"/>
      <c r="AZ22" s="34"/>
      <c r="BA22" s="34"/>
      <c r="BB22" s="34"/>
      <c r="BC22" s="35"/>
      <c r="BD22" s="33"/>
      <c r="BE22" s="35"/>
      <c r="BF22" s="33"/>
      <c r="BG22" s="34"/>
      <c r="BH22" s="34"/>
      <c r="BI22" s="34"/>
      <c r="BJ22" s="35"/>
      <c r="BK22" s="33"/>
      <c r="BL22" s="35"/>
      <c r="BM22" s="23">
        <f t="shared" si="0"/>
        <v>7</v>
      </c>
    </row>
    <row r="23" spans="1:65" x14ac:dyDescent="0.25">
      <c r="A23" s="6" t="s">
        <v>125</v>
      </c>
      <c r="B23" s="31" t="s">
        <v>126</v>
      </c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>
        <v>1</v>
      </c>
      <c r="U23" s="35"/>
      <c r="V23" s="33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5"/>
      <c r="AH23" s="34"/>
      <c r="AI23" s="33"/>
      <c r="AJ23" s="34"/>
      <c r="AK23" s="34"/>
      <c r="AL23" s="34"/>
      <c r="AM23" s="34"/>
      <c r="AN23" s="34"/>
      <c r="AO23" s="34"/>
      <c r="AP23" s="34"/>
      <c r="AQ23" s="35"/>
      <c r="AR23" s="33"/>
      <c r="AS23" s="35"/>
      <c r="AT23" s="33"/>
      <c r="AU23" s="34"/>
      <c r="AV23" s="33"/>
      <c r="AW23" s="34"/>
      <c r="AX23" s="34"/>
      <c r="AY23" s="34"/>
      <c r="AZ23" s="34"/>
      <c r="BA23" s="34"/>
      <c r="BB23" s="34"/>
      <c r="BC23" s="35"/>
      <c r="BD23" s="33"/>
      <c r="BE23" s="35"/>
      <c r="BF23" s="33"/>
      <c r="BG23" s="34"/>
      <c r="BH23" s="34"/>
      <c r="BI23" s="34"/>
      <c r="BJ23" s="35"/>
      <c r="BK23" s="33"/>
      <c r="BL23" s="35"/>
      <c r="BM23" s="23">
        <f t="shared" si="0"/>
        <v>1</v>
      </c>
    </row>
    <row r="24" spans="1:65" x14ac:dyDescent="0.25">
      <c r="A24" s="4" t="s">
        <v>34</v>
      </c>
      <c r="B24" t="s">
        <v>34</v>
      </c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>
        <v>1</v>
      </c>
      <c r="R24" s="34">
        <v>2</v>
      </c>
      <c r="S24" s="34"/>
      <c r="T24" s="34"/>
      <c r="U24" s="35"/>
      <c r="V24" s="33"/>
      <c r="W24" s="34"/>
      <c r="X24" s="34">
        <v>1</v>
      </c>
      <c r="Y24" s="34"/>
      <c r="Z24" s="34"/>
      <c r="AA24" s="34"/>
      <c r="AB24" s="34"/>
      <c r="AC24" s="34"/>
      <c r="AD24" s="34"/>
      <c r="AE24" s="34"/>
      <c r="AF24" s="34"/>
      <c r="AG24" s="35"/>
      <c r="AH24" s="34"/>
      <c r="AI24" s="33"/>
      <c r="AJ24" s="34"/>
      <c r="AK24" s="34"/>
      <c r="AL24" s="34"/>
      <c r="AM24" s="34"/>
      <c r="AN24" s="34"/>
      <c r="AO24" s="34"/>
      <c r="AP24" s="34"/>
      <c r="AQ24" s="35"/>
      <c r="AR24" s="33"/>
      <c r="AS24" s="35"/>
      <c r="AT24" s="33"/>
      <c r="AU24" s="34"/>
      <c r="AV24" s="33"/>
      <c r="AW24" s="34"/>
      <c r="AX24" s="34"/>
      <c r="AY24" s="34"/>
      <c r="AZ24" s="34"/>
      <c r="BA24" s="34"/>
      <c r="BB24" s="34"/>
      <c r="BC24" s="35"/>
      <c r="BD24" s="33"/>
      <c r="BE24" s="35"/>
      <c r="BF24" s="33"/>
      <c r="BG24" s="34"/>
      <c r="BH24" s="34"/>
      <c r="BI24" s="34"/>
      <c r="BJ24" s="35"/>
      <c r="BK24" s="33"/>
      <c r="BL24" s="35"/>
      <c r="BM24" s="23">
        <f t="shared" si="0"/>
        <v>4</v>
      </c>
    </row>
    <row r="25" spans="1:65" x14ac:dyDescent="0.25">
      <c r="A25" s="5"/>
      <c r="B25" t="s">
        <v>35</v>
      </c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5"/>
      <c r="V25" s="33"/>
      <c r="W25" s="34"/>
      <c r="X25" s="34"/>
      <c r="Y25" s="34"/>
      <c r="Z25" s="34"/>
      <c r="AA25" s="34"/>
      <c r="AB25" s="34"/>
      <c r="AC25" s="34">
        <v>1</v>
      </c>
      <c r="AD25" s="34"/>
      <c r="AE25" s="34"/>
      <c r="AF25" s="34">
        <v>2</v>
      </c>
      <c r="AG25" s="35"/>
      <c r="AH25" s="34"/>
      <c r="AI25" s="33"/>
      <c r="AJ25" s="34"/>
      <c r="AK25" s="34"/>
      <c r="AL25" s="34"/>
      <c r="AM25" s="34"/>
      <c r="AN25" s="34"/>
      <c r="AO25" s="34"/>
      <c r="AP25" s="34"/>
      <c r="AQ25" s="35"/>
      <c r="AR25" s="33"/>
      <c r="AS25" s="35"/>
      <c r="AT25" s="33"/>
      <c r="AU25" s="34"/>
      <c r="AV25" s="33"/>
      <c r="AW25" s="34"/>
      <c r="AX25" s="34"/>
      <c r="AY25" s="34"/>
      <c r="AZ25" s="34"/>
      <c r="BA25" s="34"/>
      <c r="BB25" s="34"/>
      <c r="BC25" s="35"/>
      <c r="BD25" s="33"/>
      <c r="BE25" s="35"/>
      <c r="BF25" s="33"/>
      <c r="BG25" s="34"/>
      <c r="BH25" s="34"/>
      <c r="BI25" s="34"/>
      <c r="BJ25" s="35"/>
      <c r="BK25" s="33"/>
      <c r="BL25" s="35"/>
      <c r="BM25" s="23">
        <f t="shared" si="0"/>
        <v>3</v>
      </c>
    </row>
    <row r="26" spans="1:65" x14ac:dyDescent="0.25">
      <c r="A26" s="29" t="s">
        <v>131</v>
      </c>
      <c r="B26" s="30" t="s">
        <v>132</v>
      </c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5"/>
      <c r="V26" s="33"/>
      <c r="W26" s="34"/>
      <c r="X26" s="34"/>
      <c r="Y26" s="34">
        <v>1</v>
      </c>
      <c r="Z26" s="34"/>
      <c r="AA26" s="34"/>
      <c r="AB26" s="34"/>
      <c r="AC26" s="34"/>
      <c r="AD26" s="34"/>
      <c r="AE26" s="34"/>
      <c r="AF26" s="34"/>
      <c r="AG26" s="35"/>
      <c r="AH26" s="34"/>
      <c r="AI26" s="33"/>
      <c r="AJ26" s="34"/>
      <c r="AK26" s="34"/>
      <c r="AL26" s="34"/>
      <c r="AM26" s="34"/>
      <c r="AN26" s="34"/>
      <c r="AO26" s="34"/>
      <c r="AP26" s="34"/>
      <c r="AQ26" s="35"/>
      <c r="AR26" s="33"/>
      <c r="AS26" s="35"/>
      <c r="AT26" s="33"/>
      <c r="AU26" s="34"/>
      <c r="AV26" s="33"/>
      <c r="AW26" s="34"/>
      <c r="AX26" s="34"/>
      <c r="AY26" s="34"/>
      <c r="AZ26" s="34"/>
      <c r="BA26" s="34"/>
      <c r="BB26" s="34"/>
      <c r="BC26" s="35"/>
      <c r="BD26" s="33"/>
      <c r="BE26" s="35"/>
      <c r="BF26" s="33"/>
      <c r="BG26" s="34"/>
      <c r="BH26" s="34"/>
      <c r="BI26" s="34"/>
      <c r="BJ26" s="35"/>
      <c r="BK26" s="33"/>
      <c r="BL26" s="35"/>
      <c r="BM26" s="23">
        <f t="shared" si="0"/>
        <v>1</v>
      </c>
    </row>
    <row r="27" spans="1:65" x14ac:dyDescent="0.25">
      <c r="A27" s="29" t="s">
        <v>127</v>
      </c>
      <c r="B27" t="s">
        <v>127</v>
      </c>
      <c r="C27" s="33"/>
      <c r="D27" s="34"/>
      <c r="E27" s="34"/>
      <c r="F27" s="34"/>
      <c r="G27" s="34"/>
      <c r="H27" s="34"/>
      <c r="I27" s="34">
        <v>1</v>
      </c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5"/>
      <c r="V27" s="33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5"/>
      <c r="AH27" s="34"/>
      <c r="AI27" s="33"/>
      <c r="AJ27" s="34"/>
      <c r="AK27" s="34"/>
      <c r="AL27" s="34"/>
      <c r="AM27" s="34"/>
      <c r="AN27" s="34"/>
      <c r="AO27" s="34"/>
      <c r="AP27" s="34"/>
      <c r="AQ27" s="35"/>
      <c r="AR27" s="33"/>
      <c r="AS27" s="35"/>
      <c r="AT27" s="33"/>
      <c r="AU27" s="34"/>
      <c r="AV27" s="33"/>
      <c r="AW27" s="34"/>
      <c r="AX27" s="34"/>
      <c r="AY27" s="34"/>
      <c r="AZ27" s="34"/>
      <c r="BA27" s="34"/>
      <c r="BB27" s="34"/>
      <c r="BC27" s="35"/>
      <c r="BD27" s="33"/>
      <c r="BE27" s="35"/>
      <c r="BF27" s="33"/>
      <c r="BG27" s="34"/>
      <c r="BH27" s="34"/>
      <c r="BI27" s="34"/>
      <c r="BJ27" s="35"/>
      <c r="BK27" s="33"/>
      <c r="BL27" s="35"/>
      <c r="BM27" s="23">
        <f t="shared" si="0"/>
        <v>1</v>
      </c>
    </row>
    <row r="28" spans="1:65" x14ac:dyDescent="0.25">
      <c r="A28" s="29" t="s">
        <v>123</v>
      </c>
      <c r="B28" s="30" t="s">
        <v>124</v>
      </c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5"/>
      <c r="V28" s="33"/>
      <c r="W28" s="34"/>
      <c r="X28" s="34"/>
      <c r="Y28" s="34"/>
      <c r="Z28" s="34"/>
      <c r="AA28" s="34"/>
      <c r="AB28" s="34"/>
      <c r="AC28" s="34"/>
      <c r="AD28" s="34"/>
      <c r="AE28" s="34">
        <v>1</v>
      </c>
      <c r="AF28" s="34"/>
      <c r="AG28" s="35"/>
      <c r="AH28" s="34"/>
      <c r="AI28" s="33"/>
      <c r="AJ28" s="34"/>
      <c r="AK28" s="34"/>
      <c r="AL28" s="34"/>
      <c r="AM28" s="34"/>
      <c r="AN28" s="34"/>
      <c r="AO28" s="34"/>
      <c r="AP28" s="34"/>
      <c r="AQ28" s="35"/>
      <c r="AR28" s="33"/>
      <c r="AS28" s="35"/>
      <c r="AT28" s="33"/>
      <c r="AU28" s="34"/>
      <c r="AV28" s="33"/>
      <c r="AW28" s="34"/>
      <c r="AX28" s="34"/>
      <c r="AY28" s="34"/>
      <c r="AZ28" s="34"/>
      <c r="BA28" s="34"/>
      <c r="BB28" s="34"/>
      <c r="BC28" s="35"/>
      <c r="BD28" s="33"/>
      <c r="BE28" s="35"/>
      <c r="BF28" s="33"/>
      <c r="BG28" s="34"/>
      <c r="BH28" s="34"/>
      <c r="BI28" s="34"/>
      <c r="BJ28" s="35"/>
      <c r="BK28" s="33"/>
      <c r="BL28" s="35"/>
      <c r="BM28" s="23">
        <f t="shared" si="0"/>
        <v>1</v>
      </c>
    </row>
    <row r="29" spans="1:65" x14ac:dyDescent="0.25">
      <c r="A29" s="5"/>
      <c r="B29" s="30" t="s">
        <v>123</v>
      </c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>
        <v>1</v>
      </c>
      <c r="U29" s="35"/>
      <c r="V29" s="33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5"/>
      <c r="AH29" s="34"/>
      <c r="AI29" s="33"/>
      <c r="AJ29" s="34"/>
      <c r="AK29" s="34"/>
      <c r="AL29" s="34"/>
      <c r="AM29" s="34"/>
      <c r="AN29" s="34"/>
      <c r="AO29" s="34"/>
      <c r="AP29" s="34"/>
      <c r="AQ29" s="35"/>
      <c r="AR29" s="33"/>
      <c r="AS29" s="35"/>
      <c r="AT29" s="33"/>
      <c r="AU29" s="34"/>
      <c r="AV29" s="33"/>
      <c r="AW29" s="34"/>
      <c r="AX29" s="34"/>
      <c r="AY29" s="34"/>
      <c r="AZ29" s="34"/>
      <c r="BA29" s="34"/>
      <c r="BB29" s="34"/>
      <c r="BC29" s="35"/>
      <c r="BD29" s="33"/>
      <c r="BE29" s="35"/>
      <c r="BF29" s="33"/>
      <c r="BG29" s="34"/>
      <c r="BH29" s="34"/>
      <c r="BI29" s="34"/>
      <c r="BJ29" s="35"/>
      <c r="BK29" s="33"/>
      <c r="BL29" s="35"/>
      <c r="BM29" s="23">
        <f t="shared" si="0"/>
        <v>1</v>
      </c>
    </row>
    <row r="30" spans="1:65" x14ac:dyDescent="0.25">
      <c r="A30" s="5" t="s">
        <v>118</v>
      </c>
      <c r="B30" t="s">
        <v>119</v>
      </c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>
        <v>2</v>
      </c>
      <c r="S30" s="34"/>
      <c r="T30" s="34"/>
      <c r="U30" s="35"/>
      <c r="V30" s="33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5"/>
      <c r="AH30" s="34"/>
      <c r="AI30" s="33"/>
      <c r="AJ30" s="34"/>
      <c r="AK30" s="34"/>
      <c r="AL30" s="34"/>
      <c r="AM30" s="34"/>
      <c r="AN30" s="34"/>
      <c r="AO30" s="34"/>
      <c r="AP30" s="34"/>
      <c r="AQ30" s="35"/>
      <c r="AR30" s="33"/>
      <c r="AS30" s="35"/>
      <c r="AT30" s="33"/>
      <c r="AU30" s="34"/>
      <c r="AV30" s="33"/>
      <c r="AW30" s="34"/>
      <c r="AX30" s="34"/>
      <c r="AY30" s="34"/>
      <c r="AZ30" s="34"/>
      <c r="BA30" s="34"/>
      <c r="BB30" s="34"/>
      <c r="BC30" s="35"/>
      <c r="BD30" s="33"/>
      <c r="BE30" s="35"/>
      <c r="BF30" s="33"/>
      <c r="BG30" s="34"/>
      <c r="BH30" s="34"/>
      <c r="BI30" s="34"/>
      <c r="BJ30" s="35"/>
      <c r="BK30" s="33"/>
      <c r="BL30" s="35"/>
      <c r="BM30" s="23">
        <f t="shared" si="0"/>
        <v>2</v>
      </c>
    </row>
    <row r="31" spans="1:65" x14ac:dyDescent="0.25">
      <c r="A31" s="5"/>
      <c r="B31" t="s">
        <v>120</v>
      </c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5"/>
      <c r="V31" s="33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5"/>
      <c r="AH31" s="34">
        <v>1</v>
      </c>
      <c r="AI31" s="33"/>
      <c r="AJ31" s="34"/>
      <c r="AK31" s="34"/>
      <c r="AL31" s="34"/>
      <c r="AM31" s="34"/>
      <c r="AN31" s="34"/>
      <c r="AO31" s="34"/>
      <c r="AP31" s="34"/>
      <c r="AQ31" s="35"/>
      <c r="AR31" s="33"/>
      <c r="AS31" s="35"/>
      <c r="AT31" s="33"/>
      <c r="AU31" s="34"/>
      <c r="AV31" s="33"/>
      <c r="AW31" s="34"/>
      <c r="AX31" s="34"/>
      <c r="AY31" s="34"/>
      <c r="AZ31" s="34"/>
      <c r="BA31" s="34"/>
      <c r="BB31" s="34"/>
      <c r="BC31" s="35"/>
      <c r="BD31" s="33"/>
      <c r="BE31" s="35"/>
      <c r="BF31" s="33"/>
      <c r="BG31" s="34"/>
      <c r="BH31" s="34"/>
      <c r="BI31" s="34"/>
      <c r="BJ31" s="35"/>
      <c r="BK31" s="33"/>
      <c r="BL31" s="35"/>
      <c r="BM31" s="23">
        <f t="shared" si="0"/>
        <v>1</v>
      </c>
    </row>
    <row r="32" spans="1:65" x14ac:dyDescent="0.25">
      <c r="A32" s="5" t="s">
        <v>36</v>
      </c>
      <c r="B32" t="s">
        <v>37</v>
      </c>
      <c r="C32" s="33">
        <v>2</v>
      </c>
      <c r="D32" s="34"/>
      <c r="E32" s="34"/>
      <c r="F32" s="34"/>
      <c r="G32" s="34"/>
      <c r="H32" s="34">
        <v>1</v>
      </c>
      <c r="I32" s="34"/>
      <c r="J32" s="34"/>
      <c r="K32" s="34"/>
      <c r="L32" s="34"/>
      <c r="M32" s="34"/>
      <c r="N32" s="34"/>
      <c r="O32" s="34"/>
      <c r="P32" s="34"/>
      <c r="Q32" s="34"/>
      <c r="R32" s="34">
        <v>3</v>
      </c>
      <c r="S32" s="34"/>
      <c r="T32" s="34">
        <v>1</v>
      </c>
      <c r="U32" s="35">
        <v>2</v>
      </c>
      <c r="V32" s="33">
        <v>1</v>
      </c>
      <c r="W32" s="34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5"/>
      <c r="AH32" s="34"/>
      <c r="AI32" s="33"/>
      <c r="AJ32" s="34"/>
      <c r="AK32" s="34"/>
      <c r="AL32" s="34"/>
      <c r="AM32" s="34"/>
      <c r="AN32" s="34"/>
      <c r="AO32" s="34"/>
      <c r="AP32" s="34"/>
      <c r="AQ32" s="35"/>
      <c r="AR32" s="33"/>
      <c r="AS32" s="35"/>
      <c r="AT32" s="33"/>
      <c r="AU32" s="34"/>
      <c r="AV32" s="33"/>
      <c r="AW32" s="34"/>
      <c r="AX32" s="34"/>
      <c r="AY32" s="34"/>
      <c r="AZ32" s="34"/>
      <c r="BA32" s="34"/>
      <c r="BB32" s="34"/>
      <c r="BC32" s="35"/>
      <c r="BD32" s="33"/>
      <c r="BE32" s="35"/>
      <c r="BF32" s="33"/>
      <c r="BG32" s="34"/>
      <c r="BH32" s="34"/>
      <c r="BI32" s="34"/>
      <c r="BJ32" s="35"/>
      <c r="BK32" s="33"/>
      <c r="BL32" s="35"/>
      <c r="BM32" s="23">
        <f t="shared" si="0"/>
        <v>11</v>
      </c>
    </row>
    <row r="33" spans="1:66" x14ac:dyDescent="0.25">
      <c r="A33" s="29" t="s">
        <v>133</v>
      </c>
      <c r="B33" s="30" t="s">
        <v>133</v>
      </c>
      <c r="C33" s="33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>
        <v>1</v>
      </c>
      <c r="S33" s="34"/>
      <c r="T33" s="34"/>
      <c r="U33" s="35"/>
      <c r="V33" s="33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5"/>
      <c r="AH33" s="34"/>
      <c r="AI33" s="33"/>
      <c r="AJ33" s="34"/>
      <c r="AK33" s="34"/>
      <c r="AL33" s="34"/>
      <c r="AM33" s="34"/>
      <c r="AN33" s="34"/>
      <c r="AO33" s="34"/>
      <c r="AP33" s="34"/>
      <c r="AQ33" s="35"/>
      <c r="AR33" s="33"/>
      <c r="AS33" s="35"/>
      <c r="AT33" s="33"/>
      <c r="AU33" s="34"/>
      <c r="AV33" s="33"/>
      <c r="AW33" s="34"/>
      <c r="AX33" s="34"/>
      <c r="AY33" s="34"/>
      <c r="AZ33" s="34"/>
      <c r="BA33" s="34"/>
      <c r="BB33" s="34"/>
      <c r="BC33" s="35"/>
      <c r="BD33" s="33"/>
      <c r="BE33" s="35"/>
      <c r="BF33" s="33"/>
      <c r="BG33" s="34"/>
      <c r="BH33" s="34"/>
      <c r="BI33" s="34"/>
      <c r="BJ33" s="35"/>
      <c r="BK33" s="33"/>
      <c r="BL33" s="35"/>
      <c r="BM33" s="23">
        <f t="shared" si="0"/>
        <v>1</v>
      </c>
    </row>
    <row r="34" spans="1:66" x14ac:dyDescent="0.25">
      <c r="A34" s="29" t="s">
        <v>129</v>
      </c>
      <c r="B34" s="30" t="s">
        <v>130</v>
      </c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>
        <v>1</v>
      </c>
      <c r="R34" s="34">
        <v>1</v>
      </c>
      <c r="S34" s="34"/>
      <c r="T34" s="34"/>
      <c r="U34" s="35"/>
      <c r="V34" s="33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5"/>
      <c r="AH34" s="34"/>
      <c r="AI34" s="33"/>
      <c r="AJ34" s="34"/>
      <c r="AK34" s="34"/>
      <c r="AL34" s="34"/>
      <c r="AM34" s="34"/>
      <c r="AN34" s="34"/>
      <c r="AO34" s="34"/>
      <c r="AP34" s="34"/>
      <c r="AQ34" s="35"/>
      <c r="AR34" s="33"/>
      <c r="AS34" s="35"/>
      <c r="AT34" s="33"/>
      <c r="AU34" s="34"/>
      <c r="AV34" s="33"/>
      <c r="AW34" s="34"/>
      <c r="AX34" s="34"/>
      <c r="AY34" s="34"/>
      <c r="AZ34" s="34"/>
      <c r="BA34" s="34"/>
      <c r="BB34" s="34"/>
      <c r="BC34" s="35"/>
      <c r="BD34" s="33"/>
      <c r="BE34" s="35"/>
      <c r="BF34" s="33"/>
      <c r="BG34" s="34"/>
      <c r="BH34" s="34"/>
      <c r="BI34" s="34"/>
      <c r="BJ34" s="35"/>
      <c r="BK34" s="33"/>
      <c r="BL34" s="35"/>
      <c r="BM34" s="23">
        <f t="shared" si="0"/>
        <v>2</v>
      </c>
    </row>
    <row r="35" spans="1:66" x14ac:dyDescent="0.25">
      <c r="A35" s="4" t="s">
        <v>38</v>
      </c>
      <c r="B35" t="s">
        <v>39</v>
      </c>
      <c r="C35" s="33">
        <v>10</v>
      </c>
      <c r="D35" s="34">
        <v>2</v>
      </c>
      <c r="E35" s="34">
        <v>2</v>
      </c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>
        <v>2</v>
      </c>
      <c r="R35" s="34">
        <v>7</v>
      </c>
      <c r="S35" s="34"/>
      <c r="T35" s="34">
        <v>1</v>
      </c>
      <c r="U35" s="35">
        <v>7</v>
      </c>
      <c r="V35" s="33">
        <v>1</v>
      </c>
      <c r="W35" s="34"/>
      <c r="X35" s="34">
        <v>1</v>
      </c>
      <c r="Y35" s="34"/>
      <c r="Z35" s="34"/>
      <c r="AA35" s="34"/>
      <c r="AB35" s="34"/>
      <c r="AC35" s="34"/>
      <c r="AD35" s="34"/>
      <c r="AE35" s="34"/>
      <c r="AF35" s="34"/>
      <c r="AG35" s="35"/>
      <c r="AH35" s="34"/>
      <c r="AI35" s="33"/>
      <c r="AJ35" s="34"/>
      <c r="AK35" s="34"/>
      <c r="AL35" s="34"/>
      <c r="AM35" s="34"/>
      <c r="AN35" s="34"/>
      <c r="AO35" s="34"/>
      <c r="AP35" s="34"/>
      <c r="AQ35" s="35"/>
      <c r="AR35" s="33"/>
      <c r="AS35" s="35"/>
      <c r="AT35" s="33"/>
      <c r="AU35" s="34"/>
      <c r="AV35" s="33"/>
      <c r="AW35" s="34"/>
      <c r="AX35" s="34"/>
      <c r="AY35" s="34"/>
      <c r="AZ35" s="34"/>
      <c r="BA35" s="34"/>
      <c r="BB35" s="34"/>
      <c r="BC35" s="35"/>
      <c r="BD35" s="33"/>
      <c r="BE35" s="35"/>
      <c r="BF35" s="33"/>
      <c r="BG35" s="34"/>
      <c r="BH35" s="34"/>
      <c r="BI35" s="34"/>
      <c r="BJ35" s="35"/>
      <c r="BK35" s="33"/>
      <c r="BL35" s="35"/>
      <c r="BM35" s="23">
        <f t="shared" si="0"/>
        <v>33</v>
      </c>
    </row>
    <row r="36" spans="1:66" x14ac:dyDescent="0.25">
      <c r="A36" s="5"/>
      <c r="B36" t="s">
        <v>40</v>
      </c>
      <c r="C36" s="33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5">
        <v>1</v>
      </c>
      <c r="V36" s="33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5"/>
      <c r="AH36" s="34"/>
      <c r="AI36" s="33"/>
      <c r="AJ36" s="34"/>
      <c r="AK36" s="34"/>
      <c r="AL36" s="34"/>
      <c r="AM36" s="34"/>
      <c r="AN36" s="34"/>
      <c r="AO36" s="34"/>
      <c r="AP36" s="34"/>
      <c r="AQ36" s="35"/>
      <c r="AR36" s="33"/>
      <c r="AS36" s="35"/>
      <c r="AT36" s="33"/>
      <c r="AU36" s="34"/>
      <c r="AV36" s="33"/>
      <c r="AW36" s="34"/>
      <c r="AX36" s="34"/>
      <c r="AY36" s="34"/>
      <c r="AZ36" s="34"/>
      <c r="BA36" s="34"/>
      <c r="BB36" s="34"/>
      <c r="BC36" s="35"/>
      <c r="BD36" s="33"/>
      <c r="BE36" s="35"/>
      <c r="BF36" s="33"/>
      <c r="BG36" s="34"/>
      <c r="BH36" s="34"/>
      <c r="BI36" s="34"/>
      <c r="BJ36" s="35"/>
      <c r="BK36" s="33"/>
      <c r="BL36" s="35"/>
      <c r="BM36" s="23">
        <f t="shared" si="0"/>
        <v>1</v>
      </c>
    </row>
    <row r="37" spans="1:66" x14ac:dyDescent="0.25">
      <c r="A37" s="5" t="s">
        <v>41</v>
      </c>
      <c r="B37" t="s">
        <v>42</v>
      </c>
      <c r="C37" s="33"/>
      <c r="D37" s="34"/>
      <c r="E37" s="34"/>
      <c r="F37" s="34"/>
      <c r="G37" s="34"/>
      <c r="H37" s="34"/>
      <c r="I37" s="34"/>
      <c r="J37" s="34"/>
      <c r="K37" s="34">
        <v>1</v>
      </c>
      <c r="L37" s="34"/>
      <c r="M37" s="34"/>
      <c r="N37" s="34"/>
      <c r="O37" s="34"/>
      <c r="P37" s="34"/>
      <c r="Q37" s="34"/>
      <c r="R37" s="34">
        <v>2</v>
      </c>
      <c r="S37" s="34"/>
      <c r="T37" s="34"/>
      <c r="U37" s="35">
        <v>2</v>
      </c>
      <c r="V37" s="33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5"/>
      <c r="AH37" s="34"/>
      <c r="AI37" s="33"/>
      <c r="AJ37" s="34"/>
      <c r="AK37" s="34"/>
      <c r="AL37" s="34"/>
      <c r="AM37" s="34"/>
      <c r="AN37" s="34">
        <v>1</v>
      </c>
      <c r="AO37" s="34"/>
      <c r="AP37" s="34">
        <v>2</v>
      </c>
      <c r="AQ37" s="35"/>
      <c r="AR37" s="33"/>
      <c r="AS37" s="35"/>
      <c r="AT37" s="33"/>
      <c r="AU37" s="34"/>
      <c r="AV37" s="33"/>
      <c r="AW37" s="34"/>
      <c r="AX37" s="34"/>
      <c r="AY37" s="34"/>
      <c r="AZ37" s="34"/>
      <c r="BA37" s="34"/>
      <c r="BB37" s="34"/>
      <c r="BC37" s="35"/>
      <c r="BD37" s="33"/>
      <c r="BE37" s="35"/>
      <c r="BF37" s="33"/>
      <c r="BG37" s="34"/>
      <c r="BH37" s="34"/>
      <c r="BI37" s="34"/>
      <c r="BJ37" s="35"/>
      <c r="BK37" s="33"/>
      <c r="BL37" s="35"/>
      <c r="BM37" s="23">
        <f t="shared" si="0"/>
        <v>8</v>
      </c>
    </row>
    <row r="38" spans="1:66" x14ac:dyDescent="0.25">
      <c r="A38" s="6"/>
      <c r="B38" s="30" t="s">
        <v>128</v>
      </c>
      <c r="C38" s="33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5"/>
      <c r="V38" s="33">
        <v>1</v>
      </c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5"/>
      <c r="AH38" s="34"/>
      <c r="AI38" s="33"/>
      <c r="AJ38" s="34"/>
      <c r="AK38" s="34"/>
      <c r="AL38" s="34"/>
      <c r="AM38" s="34"/>
      <c r="AN38" s="34"/>
      <c r="AO38" s="34"/>
      <c r="AP38" s="34"/>
      <c r="AQ38" s="35"/>
      <c r="AR38" s="33"/>
      <c r="AS38" s="35"/>
      <c r="AT38" s="33"/>
      <c r="AU38" s="34"/>
      <c r="AV38" s="33"/>
      <c r="AW38" s="34"/>
      <c r="AX38" s="34"/>
      <c r="AY38" s="34"/>
      <c r="AZ38" s="34"/>
      <c r="BA38" s="34"/>
      <c r="BB38" s="34"/>
      <c r="BC38" s="35"/>
      <c r="BD38" s="33"/>
      <c r="BE38" s="35"/>
      <c r="BF38" s="33"/>
      <c r="BG38" s="34"/>
      <c r="BH38" s="34"/>
      <c r="BI38" s="34"/>
      <c r="BJ38" s="35"/>
      <c r="BK38" s="33"/>
      <c r="BL38" s="35"/>
      <c r="BM38" s="23">
        <f t="shared" si="0"/>
        <v>1</v>
      </c>
    </row>
    <row r="39" spans="1:66" x14ac:dyDescent="0.25">
      <c r="A39" s="4" t="s">
        <v>43</v>
      </c>
      <c r="B39" t="s">
        <v>44</v>
      </c>
      <c r="C39" s="33">
        <v>2</v>
      </c>
      <c r="D39" s="34">
        <v>3</v>
      </c>
      <c r="E39" s="34">
        <v>1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>
        <v>3</v>
      </c>
      <c r="S39" s="34"/>
      <c r="T39" s="34"/>
      <c r="U39" s="35"/>
      <c r="V39" s="33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5"/>
      <c r="AH39" s="34"/>
      <c r="AI39" s="33"/>
      <c r="AJ39" s="34"/>
      <c r="AK39" s="34"/>
      <c r="AL39" s="34"/>
      <c r="AM39" s="34"/>
      <c r="AN39" s="34"/>
      <c r="AO39" s="34"/>
      <c r="AP39" s="34"/>
      <c r="AQ39" s="35"/>
      <c r="AR39" s="33"/>
      <c r="AS39" s="35"/>
      <c r="AT39" s="33"/>
      <c r="AU39" s="34"/>
      <c r="AV39" s="33"/>
      <c r="AW39" s="34"/>
      <c r="AX39" s="34"/>
      <c r="AY39" s="34"/>
      <c r="AZ39" s="34"/>
      <c r="BA39" s="34"/>
      <c r="BB39" s="34"/>
      <c r="BC39" s="35"/>
      <c r="BD39" s="33"/>
      <c r="BE39" s="35"/>
      <c r="BF39" s="33"/>
      <c r="BG39" s="34"/>
      <c r="BH39" s="34"/>
      <c r="BI39" s="34"/>
      <c r="BJ39" s="35"/>
      <c r="BK39" s="33"/>
      <c r="BL39" s="35"/>
      <c r="BM39" s="23">
        <f t="shared" si="0"/>
        <v>9</v>
      </c>
    </row>
    <row r="40" spans="1:66" x14ac:dyDescent="0.25">
      <c r="A40" s="6"/>
      <c r="B40" t="s">
        <v>45</v>
      </c>
      <c r="C40" s="33">
        <v>3</v>
      </c>
      <c r="D40" s="34">
        <v>3</v>
      </c>
      <c r="E40" s="34"/>
      <c r="F40" s="34"/>
      <c r="G40" s="34"/>
      <c r="H40" s="34"/>
      <c r="I40" s="34"/>
      <c r="J40" s="34"/>
      <c r="K40" s="34"/>
      <c r="L40" s="34"/>
      <c r="M40" s="34">
        <v>1</v>
      </c>
      <c r="N40" s="34">
        <v>1</v>
      </c>
      <c r="O40" s="34"/>
      <c r="P40" s="34"/>
      <c r="Q40" s="34"/>
      <c r="R40" s="34">
        <v>2</v>
      </c>
      <c r="S40" s="34"/>
      <c r="T40" s="34"/>
      <c r="U40" s="35">
        <v>6</v>
      </c>
      <c r="V40" s="33">
        <v>3</v>
      </c>
      <c r="W40" s="34"/>
      <c r="X40" s="34"/>
      <c r="Y40" s="34"/>
      <c r="Z40" s="34">
        <v>1</v>
      </c>
      <c r="AA40" s="34"/>
      <c r="AB40" s="34"/>
      <c r="AC40" s="34"/>
      <c r="AD40" s="34"/>
      <c r="AE40" s="34"/>
      <c r="AF40" s="34"/>
      <c r="AG40" s="35"/>
      <c r="AH40" s="34"/>
      <c r="AI40" s="33"/>
      <c r="AJ40" s="34"/>
      <c r="AK40" s="34"/>
      <c r="AL40" s="34"/>
      <c r="AM40" s="34"/>
      <c r="AN40" s="34"/>
      <c r="AO40" s="34"/>
      <c r="AP40" s="34"/>
      <c r="AQ40" s="35"/>
      <c r="AR40" s="33"/>
      <c r="AS40" s="35"/>
      <c r="AT40" s="33"/>
      <c r="AU40" s="34"/>
      <c r="AV40" s="33"/>
      <c r="AW40" s="34"/>
      <c r="AX40" s="34"/>
      <c r="AY40" s="34"/>
      <c r="AZ40" s="34"/>
      <c r="BA40" s="34"/>
      <c r="BB40" s="34"/>
      <c r="BC40" s="35"/>
      <c r="BD40" s="33"/>
      <c r="BE40" s="35"/>
      <c r="BF40" s="33"/>
      <c r="BG40" s="34"/>
      <c r="BH40" s="34"/>
      <c r="BI40" s="34"/>
      <c r="BJ40" s="35"/>
      <c r="BK40" s="33"/>
      <c r="BL40" s="35"/>
      <c r="BM40" s="23">
        <f t="shared" si="0"/>
        <v>20</v>
      </c>
    </row>
    <row r="41" spans="1:66" s="10" customFormat="1" x14ac:dyDescent="0.25">
      <c r="A41" s="25" t="s">
        <v>9</v>
      </c>
      <c r="B41" s="26"/>
      <c r="C41" s="17">
        <v>218</v>
      </c>
      <c r="D41" s="18">
        <v>42</v>
      </c>
      <c r="E41" s="18">
        <v>15</v>
      </c>
      <c r="F41" s="18">
        <v>1</v>
      </c>
      <c r="G41" s="18">
        <v>4</v>
      </c>
      <c r="H41" s="18">
        <v>1</v>
      </c>
      <c r="I41" s="18">
        <v>11</v>
      </c>
      <c r="J41" s="18">
        <v>8</v>
      </c>
      <c r="K41" s="18">
        <v>34</v>
      </c>
      <c r="L41" s="18">
        <v>3</v>
      </c>
      <c r="M41" s="18">
        <v>37</v>
      </c>
      <c r="N41" s="18">
        <v>12</v>
      </c>
      <c r="O41" s="18">
        <v>24</v>
      </c>
      <c r="P41" s="18">
        <v>2</v>
      </c>
      <c r="Q41" s="18">
        <v>50</v>
      </c>
      <c r="R41" s="18">
        <v>370</v>
      </c>
      <c r="S41" s="18">
        <v>1</v>
      </c>
      <c r="T41" s="18">
        <v>89</v>
      </c>
      <c r="U41" s="19">
        <v>601</v>
      </c>
      <c r="V41" s="17">
        <v>102</v>
      </c>
      <c r="W41" s="18">
        <v>5</v>
      </c>
      <c r="X41" s="18">
        <v>24</v>
      </c>
      <c r="Y41" s="18">
        <v>29</v>
      </c>
      <c r="Z41" s="18">
        <v>7</v>
      </c>
      <c r="AA41" s="18">
        <v>3</v>
      </c>
      <c r="AB41" s="18">
        <v>18</v>
      </c>
      <c r="AC41" s="18">
        <v>5</v>
      </c>
      <c r="AD41" s="18">
        <v>4</v>
      </c>
      <c r="AE41" s="18">
        <v>14</v>
      </c>
      <c r="AF41" s="18">
        <f>SUM(AF6:AF40)</f>
        <v>10</v>
      </c>
      <c r="AG41" s="19">
        <v>1</v>
      </c>
      <c r="AH41" s="18">
        <v>1</v>
      </c>
      <c r="AI41" s="17">
        <v>1</v>
      </c>
      <c r="AJ41" s="18">
        <v>2</v>
      </c>
      <c r="AK41" s="18">
        <v>2</v>
      </c>
      <c r="AL41" s="18">
        <v>1</v>
      </c>
      <c r="AM41" s="18">
        <v>2</v>
      </c>
      <c r="AN41" s="18">
        <v>2</v>
      </c>
      <c r="AO41" s="18">
        <v>1</v>
      </c>
      <c r="AP41" s="18">
        <v>25</v>
      </c>
      <c r="AQ41" s="19">
        <v>9</v>
      </c>
      <c r="AR41" s="17">
        <v>5</v>
      </c>
      <c r="AS41" s="19">
        <v>1</v>
      </c>
      <c r="AT41" s="17">
        <v>1</v>
      </c>
      <c r="AU41" s="18">
        <v>1</v>
      </c>
      <c r="AV41" s="20">
        <v>1</v>
      </c>
      <c r="AW41" s="21">
        <v>1</v>
      </c>
      <c r="AX41" s="21">
        <v>1</v>
      </c>
      <c r="AY41" s="21">
        <v>1</v>
      </c>
      <c r="AZ41" s="21">
        <v>2</v>
      </c>
      <c r="BA41" s="21">
        <v>4</v>
      </c>
      <c r="BB41" s="22">
        <v>2</v>
      </c>
      <c r="BC41" s="22">
        <v>1</v>
      </c>
      <c r="BD41" s="17">
        <v>1</v>
      </c>
      <c r="BE41" s="19">
        <v>6</v>
      </c>
      <c r="BF41" s="17">
        <v>1</v>
      </c>
      <c r="BG41" s="18">
        <v>19</v>
      </c>
      <c r="BH41" s="18">
        <v>3</v>
      </c>
      <c r="BI41" s="18">
        <v>1</v>
      </c>
      <c r="BJ41" s="19">
        <v>4</v>
      </c>
      <c r="BK41" s="17">
        <v>2</v>
      </c>
      <c r="BL41" s="19">
        <v>1</v>
      </c>
      <c r="BM41" s="24">
        <v>1850</v>
      </c>
      <c r="BN41"/>
    </row>
    <row r="42" spans="1:66" x14ac:dyDescent="0.25">
      <c r="BM42" s="36"/>
    </row>
  </sheetData>
  <mergeCells count="13">
    <mergeCell ref="C3:BL3"/>
    <mergeCell ref="BD4:BE4"/>
    <mergeCell ref="BF4:BJ4"/>
    <mergeCell ref="BK4:BL4"/>
    <mergeCell ref="BM4:BM5"/>
    <mergeCell ref="B4:B5"/>
    <mergeCell ref="A4:A5"/>
    <mergeCell ref="AV4:BC4"/>
    <mergeCell ref="C4:U4"/>
    <mergeCell ref="V4:AG4"/>
    <mergeCell ref="AI4:AQ4"/>
    <mergeCell ref="AR4:AS4"/>
    <mergeCell ref="AT4:AU4"/>
  </mergeCells>
  <pageMargins left="0.3" right="0.19" top="0.74803149606299213" bottom="0.74803149606299213" header="0.31496062992125984" footer="0.31496062992125984"/>
  <pageSetup paperSize="8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Distr. Centro-Rol</vt:lpstr>
      <vt:lpstr>Distr. Centro-Categoría</vt:lpstr>
      <vt:lpstr>'Distr. Centro-Categoría'!Área_de_impresión</vt:lpstr>
      <vt:lpstr>'Distr. Centro-Rol'!Área_de_impresión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</dc:creator>
  <cp:lastModifiedBy>Diego Santos Tamayo</cp:lastModifiedBy>
  <cp:lastPrinted>2015-06-24T12:23:22Z</cp:lastPrinted>
  <dcterms:created xsi:type="dcterms:W3CDTF">2015-06-24T11:29:27Z</dcterms:created>
  <dcterms:modified xsi:type="dcterms:W3CDTF">2015-07-06T05:58:53Z</dcterms:modified>
</cp:coreProperties>
</file>